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modities Teams\Team 1\Tuan's Files\Z - Templates\Vehicles\Contract Price Increase\Contract 4400023794\Line 56 - Chevrolet Trailblazer\"/>
    </mc:Choice>
  </mc:AlternateContent>
  <bookViews>
    <workbookView xWindow="5955" yWindow="3060" windowWidth="21600" windowHeight="11295"/>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 r="D22" i="1" l="1"/>
  <c r="E11" i="1"/>
  <c r="E8" i="1"/>
  <c r="E16" i="1" l="1"/>
  <c r="E18" i="1" s="1"/>
  <c r="E21" i="1" l="1"/>
  <c r="E22" i="1" s="1"/>
</calcChain>
</file>

<file path=xl/sharedStrings.xml><?xml version="1.0" encoding="utf-8"?>
<sst xmlns="http://schemas.openxmlformats.org/spreadsheetml/2006/main" count="56" uniqueCount="48">
  <si>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</si>
  <si>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</si>
  <si>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</si>
  <si>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</si>
  <si>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</si>
  <si>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</si>
  <si>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</si>
  <si>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</si>
  <si>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</si>
  <si>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</si>
  <si>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</si>
  <si>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</si>
  <si>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</si>
  <si>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</si>
  <si>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</si>
  <si>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</si>
  <si>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Cost for Each Vehicle Plus Options</t>
  </si>
  <si>
    <t>1 EA</t>
  </si>
  <si>
    <t>Additional Costs</t>
  </si>
  <si>
    <t>0.35% Contract Administrative Fee</t>
  </si>
  <si>
    <t>Total Cost for Each Vehicle</t>
  </si>
  <si>
    <t>Total Cost for All Vehicles</t>
  </si>
  <si>
    <t>Agency  Information</t>
  </si>
  <si>
    <t>Delivery Point of Contact Name:</t>
  </si>
  <si>
    <t>LPAA Approval No</t>
  </si>
  <si>
    <t>Phone:</t>
  </si>
  <si>
    <t>Email:</t>
  </si>
  <si>
    <t>Shopping Cart</t>
  </si>
  <si>
    <t>Vendor Information</t>
  </si>
  <si>
    <t xml:space="preserve">Vendor No. </t>
  </si>
  <si>
    <t>Agency Name</t>
  </si>
  <si>
    <t>Chevrolet Trailblazer</t>
  </si>
  <si>
    <t>180-365 Days</t>
  </si>
  <si>
    <t>Gerry Lane Chevrolet</t>
  </si>
  <si>
    <t>LA DEQ Waste Tire Fee (5 tires X $2.25 each)</t>
  </si>
  <si>
    <t>LA Safety Inspection Sticker - 1 Year</t>
  </si>
  <si>
    <t>Eric Meyers</t>
  </si>
  <si>
    <t>225-268-7160</t>
  </si>
  <si>
    <t>eric.meyers@gerrylane.com</t>
  </si>
  <si>
    <t>1TR56 - LS</t>
  </si>
  <si>
    <t>GB0 Mosaic Black Metallic</t>
  </si>
  <si>
    <t>GZB Sterling Gray Metallic</t>
  </si>
  <si>
    <t>GAZ Summit White</t>
  </si>
  <si>
    <t>FWD ECOTEC 1.2L I3 Turbo VVT Engine</t>
  </si>
  <si>
    <t>AWD ECOTEC 1.3L I3 Turbo VVT Engine</t>
  </si>
  <si>
    <t>1TV56 - LS</t>
  </si>
  <si>
    <t>GVR Cacti Green</t>
  </si>
  <si>
    <t>GFM Crimson Metallic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</si>
</sst>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17" xfId="0" applyFill="1" applyBorder="1" applyAlignment="1" applyProtection="1">
      <alignment horizontal="center" wrapText="1"/>
      <protection locked="0"/>
    </xf>
    <xf numFmtId="0" fontId="0" fillId="0" borderId="5"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5" borderId="6" xfId="0" applyFill="1" applyBorder="1" applyAlignment="1" applyProtection="1">
      <alignment horizontal="left"/>
      <protection locked="0"/>
    </xf>
    <xf numFmtId="0" fontId="0" fillId="0" borderId="5" xfId="0" applyBorder="1" applyAlignment="1">
      <alignment horizontal="right"/>
    </xf>
    <xf numFmtId="0" fontId="0" fillId="5" borderId="6" xfId="0" applyFill="1" applyBorder="1" applyAlignment="1" applyProtection="1">
      <alignment horizontal="left" wrapText="1"/>
      <protection locked="0"/>
    </xf>
    <xf numFmtId="0" fontId="9" fillId="4" borderId="6" xfId="0" applyFont="1" applyFill="1" applyBorder="1" applyAlignment="1" applyProtection="1">
      <alignment horizontal="center"/>
      <protection hidden="1"/>
    </xf>
    <xf numFmtId="0" fontId="2" fillId="4" borderId="4" xfId="0" applyFont="1" applyFill="1" applyBorder="1" applyAlignment="1">
      <alignment horizontal="right"/>
    </xf>
    <xf numFmtId="0" fontId="0" fillId="4" borderId="4" xfId="0" applyFill="1" applyBorder="1" applyAlignment="1">
      <alignment horizontal="right"/>
    </xf>
    <xf numFmtId="0" fontId="0" fillId="4" borderId="18" xfId="0" applyFill="1" applyBorder="1" applyAlignment="1">
      <alignment horizontal="right"/>
    </xf>
    <xf numFmtId="0" fontId="0" fillId="4" borderId="5" xfId="0" applyFill="1" applyBorder="1"/>
    <xf numFmtId="0" fontId="2" fillId="4" borderId="6" xfId="0" applyFont="1" applyFill="1" applyBorder="1" applyAlignment="1">
      <alignment horizontal="center"/>
    </xf>
    <xf numFmtId="4" fontId="0" fillId="5" borderId="5" xfId="0" applyNumberFormat="1" applyFill="1" applyBorder="1" applyProtection="1">
      <protection locked="0"/>
    </xf>
    <xf numFmtId="0" fontId="0" fillId="5" borderId="5" xfId="0" applyFill="1" applyBorder="1" applyAlignment="1" applyProtection="1">
      <alignment horizontal="center" wrapText="1"/>
      <protection locked="0"/>
    </xf>
    <xf numFmtId="0" fontId="0" fillId="0" borderId="16"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5" borderId="5" xfId="0"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5" xfId="0" applyFill="1" applyBorder="1" applyAlignment="1">
      <alignment horizontal="left"/>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0" fillId="4" borderId="19" xfId="0" applyFill="1" applyBorder="1" applyAlignment="1">
      <alignment horizontal="left"/>
    </xf>
    <xf numFmtId="0" fontId="0" fillId="4" borderId="20" xfId="0" applyFill="1" applyBorder="1" applyAlignment="1">
      <alignment horizontal="left"/>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0" fillId="4" borderId="6" xfId="0" applyFill="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tabSelected="1" view="pageLayout" topLeftCell="A10" zoomScaleNormal="100" workbookViewId="0">
      <selection activeCell="E11" sqref="E11"/>
    </sheetView>
  </sheetViews>
  <sheetFormatPr defaultRowHeight="15" x14ac:dyDescent="0.25"/>
  <cols>
    <col min="1" max="1" width="33.7109375" customWidth="1"/>
    <col min="2" max="2" width="14.28515625" customWidth="1"/>
    <col min="3" max="3" width="16.7109375" customWidth="1"/>
    <col min="4" max="4" width="17.28515625" bestFit="1" customWidth="1"/>
    <col min="5" max="5" width="16.7109375" customWidth="1"/>
  </cols>
  <sheetData>
    <row r="1" spans="1:5" ht="19.5" thickTop="1" x14ac:dyDescent="0.3">
      <c r="A1" s="54" t="s">
        <v>0</v>
      </c>
      <c r="B1" s="55"/>
      <c r="C1" s="55"/>
      <c r="D1" s="55"/>
      <c r="E1" s="56"/>
    </row>
    <row r="2" spans="1:5" ht="21" x14ac:dyDescent="0.35">
      <c r="A2" s="57" t="s">
        <v>1</v>
      </c>
      <c r="B2" s="58"/>
      <c r="C2" s="58"/>
      <c r="D2" s="58"/>
      <c r="E2" s="59"/>
    </row>
    <row r="3" spans="1:5" ht="165.95" customHeight="1" x14ac:dyDescent="0.25">
      <c r="A3" s="60" t="s">
        <v>2</v>
      </c>
      <c r="B3" s="61"/>
      <c r="C3" s="61"/>
      <c r="D3" s="61"/>
      <c r="E3" s="62"/>
    </row>
    <row r="4" spans="1:5" ht="21" x14ac:dyDescent="0.35">
      <c r="A4" s="1" t="s">
        <v>31</v>
      </c>
      <c r="B4" s="2" t="s">
        <v>3</v>
      </c>
      <c r="C4" s="3">
        <v>56</v>
      </c>
      <c r="D4" s="4" t="s">
        <v>4</v>
      </c>
      <c r="E4" s="24" t="s">
        <v>32</v>
      </c>
    </row>
    <row r="5" spans="1:5" x14ac:dyDescent="0.25">
      <c r="A5" s="5" t="s">
        <v>5</v>
      </c>
      <c r="B5" s="2">
        <v>4400023794</v>
      </c>
      <c r="C5" s="2" t="s">
        <v>6</v>
      </c>
      <c r="D5" s="63" t="s">
        <v>33</v>
      </c>
      <c r="E5" s="64"/>
    </row>
    <row r="6" spans="1:5" ht="21" x14ac:dyDescent="0.35">
      <c r="A6" s="65" t="s">
        <v>7</v>
      </c>
      <c r="B6" s="66"/>
      <c r="C6" s="66"/>
      <c r="D6" s="66"/>
      <c r="E6" s="67"/>
    </row>
    <row r="7" spans="1:5" x14ac:dyDescent="0.25">
      <c r="A7" s="6" t="s">
        <v>8</v>
      </c>
      <c r="B7" s="7" t="s">
        <v>9</v>
      </c>
      <c r="C7" s="7" t="s">
        <v>10</v>
      </c>
      <c r="D7" s="7" t="s">
        <v>11</v>
      </c>
      <c r="E7" s="8" t="s">
        <v>12</v>
      </c>
    </row>
    <row r="8" spans="1:5" ht="30" x14ac:dyDescent="0.25">
      <c r="A8" s="9" t="s">
        <v>43</v>
      </c>
      <c r="B8" s="10" t="s">
        <v>39</v>
      </c>
      <c r="C8" s="11">
        <v>23995</v>
      </c>
      <c r="D8" s="30"/>
      <c r="E8" s="13">
        <f>$C8*D8</f>
        <v>0</v>
      </c>
    </row>
    <row r="9" spans="1:5" ht="18.75" x14ac:dyDescent="0.3">
      <c r="A9" s="51" t="s">
        <v>13</v>
      </c>
      <c r="B9" s="52"/>
      <c r="C9" s="52"/>
      <c r="D9" s="52"/>
      <c r="E9" s="53"/>
    </row>
    <row r="10" spans="1:5" x14ac:dyDescent="0.25">
      <c r="A10" s="14" t="s">
        <v>14</v>
      </c>
      <c r="B10" s="7" t="s">
        <v>9</v>
      </c>
      <c r="C10" s="7" t="s">
        <v>10</v>
      </c>
      <c r="D10" s="7" t="s">
        <v>11</v>
      </c>
      <c r="E10" s="8" t="s">
        <v>12</v>
      </c>
    </row>
    <row r="11" spans="1:5" ht="30" x14ac:dyDescent="0.25">
      <c r="A11" s="9" t="s">
        <v>44</v>
      </c>
      <c r="B11" s="10" t="s">
        <v>45</v>
      </c>
      <c r="C11" s="11">
        <v>25590</v>
      </c>
      <c r="D11" s="12"/>
      <c r="E11" s="13">
        <f t="shared" ref="E11" si="0">$C11*D11</f>
        <v>0</v>
      </c>
    </row>
    <row r="12" spans="1:5" ht="18.75" x14ac:dyDescent="0.3">
      <c r="A12" s="44" t="s">
        <v>15</v>
      </c>
      <c r="B12" s="45"/>
      <c r="C12" s="45"/>
      <c r="D12" s="45"/>
      <c r="E12" s="46"/>
    </row>
    <row r="13" spans="1:5" ht="30" x14ac:dyDescent="0.25">
      <c r="A13" s="32" t="s">
        <v>42</v>
      </c>
      <c r="B13" s="15"/>
      <c r="C13" s="16" t="s">
        <v>40</v>
      </c>
      <c r="D13" s="17"/>
      <c r="E13" s="18"/>
    </row>
    <row r="14" spans="1:5" ht="30" x14ac:dyDescent="0.25">
      <c r="A14" s="33" t="s">
        <v>41</v>
      </c>
      <c r="B14" s="31"/>
      <c r="C14" s="16" t="s">
        <v>47</v>
      </c>
      <c r="D14" s="31"/>
      <c r="E14" s="16"/>
    </row>
    <row r="15" spans="1:5" x14ac:dyDescent="0.25">
      <c r="A15" s="33" t="s">
        <v>46</v>
      </c>
      <c r="B15" s="34"/>
      <c r="C15" s="16"/>
      <c r="D15" s="34"/>
      <c r="E15" s="16"/>
    </row>
    <row r="16" spans="1:5" x14ac:dyDescent="0.25">
      <c r="A16" s="47" t="s">
        <v>16</v>
      </c>
      <c r="B16" s="48"/>
      <c r="C16" s="48"/>
      <c r="D16" s="10" t="s">
        <v>17</v>
      </c>
      <c r="E16" s="19">
        <f>IF(SUM(D8:D11)=0,0,SUM(E8:E14)/SUM(D8:D11))</f>
        <v>0</v>
      </c>
    </row>
    <row r="17" spans="1:5" ht="18.75" x14ac:dyDescent="0.3">
      <c r="A17" s="36" t="s">
        <v>18</v>
      </c>
      <c r="B17" s="37"/>
      <c r="C17" s="37"/>
      <c r="D17" s="37"/>
      <c r="E17" s="38"/>
    </row>
    <row r="18" spans="1:5" x14ac:dyDescent="0.25">
      <c r="A18" s="49" t="s">
        <v>19</v>
      </c>
      <c r="B18" s="50"/>
      <c r="C18" s="50"/>
      <c r="D18" s="50"/>
      <c r="E18" s="13">
        <f>ROUND(0.0035*E16,2)</f>
        <v>0</v>
      </c>
    </row>
    <row r="19" spans="1:5" x14ac:dyDescent="0.25">
      <c r="A19" s="49" t="s">
        <v>34</v>
      </c>
      <c r="B19" s="50"/>
      <c r="C19" s="50"/>
      <c r="D19" s="50"/>
      <c r="E19" s="13">
        <f>5*2.25</f>
        <v>11.25</v>
      </c>
    </row>
    <row r="20" spans="1:5" x14ac:dyDescent="0.25">
      <c r="A20" s="49" t="s">
        <v>35</v>
      </c>
      <c r="B20" s="50"/>
      <c r="C20" s="50"/>
      <c r="D20" s="50"/>
      <c r="E20" s="13">
        <v>18</v>
      </c>
    </row>
    <row r="21" spans="1:5" x14ac:dyDescent="0.25">
      <c r="A21" s="47" t="s">
        <v>20</v>
      </c>
      <c r="B21" s="48"/>
      <c r="C21" s="48"/>
      <c r="D21" s="10" t="s">
        <v>17</v>
      </c>
      <c r="E21" s="13">
        <f>IF(SUM(E16:E20)&lt;100,0,SUM(E16:E20))</f>
        <v>0</v>
      </c>
    </row>
    <row r="22" spans="1:5" x14ac:dyDescent="0.25">
      <c r="A22" s="47" t="s">
        <v>21</v>
      </c>
      <c r="B22" s="48"/>
      <c r="C22" s="48"/>
      <c r="D22" s="10" t="str">
        <f>IF(SUM(D8:D11)=0,"",IF(SUM(D8:D11)=1,"1 Vehicle",SUM(D8:D11)&amp;" Vehicles"))</f>
        <v/>
      </c>
      <c r="E22" s="13">
        <f>E21*SUM(D8:D11)</f>
        <v>0</v>
      </c>
    </row>
    <row r="23" spans="1:5" ht="18.75" x14ac:dyDescent="0.3">
      <c r="A23" s="36" t="s">
        <v>22</v>
      </c>
      <c r="B23" s="37"/>
      <c r="C23" s="37"/>
      <c r="D23" s="37"/>
      <c r="E23" s="38"/>
    </row>
    <row r="24" spans="1:5" x14ac:dyDescent="0.25">
      <c r="A24" s="20" t="s">
        <v>23</v>
      </c>
      <c r="B24" s="35"/>
      <c r="C24" s="35"/>
      <c r="D24" s="22" t="s">
        <v>24</v>
      </c>
      <c r="E24" s="21"/>
    </row>
    <row r="25" spans="1:5" x14ac:dyDescent="0.25">
      <c r="A25" s="20" t="s">
        <v>25</v>
      </c>
      <c r="B25" s="35"/>
      <c r="C25" s="35"/>
      <c r="D25" s="22" t="s">
        <v>30</v>
      </c>
      <c r="E25" s="23"/>
    </row>
    <row r="26" spans="1:5" x14ac:dyDescent="0.25">
      <c r="A26" s="20" t="s">
        <v>26</v>
      </c>
      <c r="B26" s="35"/>
      <c r="C26" s="35"/>
      <c r="D26" s="22" t="s">
        <v>27</v>
      </c>
      <c r="E26" s="21"/>
    </row>
    <row r="27" spans="1:5" ht="18.75" x14ac:dyDescent="0.3">
      <c r="A27" s="36" t="s">
        <v>28</v>
      </c>
      <c r="B27" s="37"/>
      <c r="C27" s="37"/>
      <c r="D27" s="37"/>
      <c r="E27" s="38"/>
    </row>
    <row r="28" spans="1:5" x14ac:dyDescent="0.25">
      <c r="A28" s="25" t="s">
        <v>33</v>
      </c>
      <c r="B28" s="39" t="s">
        <v>36</v>
      </c>
      <c r="C28" s="39"/>
      <c r="D28" s="28" t="s">
        <v>29</v>
      </c>
      <c r="E28" s="29">
        <v>310012432</v>
      </c>
    </row>
    <row r="29" spans="1:5" x14ac:dyDescent="0.25">
      <c r="A29" s="26" t="s">
        <v>25</v>
      </c>
      <c r="B29" s="40" t="s">
        <v>37</v>
      </c>
      <c r="C29" s="40"/>
      <c r="D29" s="40"/>
      <c r="E29" s="41"/>
    </row>
    <row r="30" spans="1:5" ht="15.75" thickBot="1" x14ac:dyDescent="0.3">
      <c r="A30" s="27" t="s">
        <v>26</v>
      </c>
      <c r="B30" s="42" t="s">
        <v>38</v>
      </c>
      <c r="C30" s="42"/>
      <c r="D30" s="42"/>
      <c r="E30" s="43"/>
    </row>
    <row r="31" spans="1:5" ht="15.75" thickTop="1" x14ac:dyDescent="0.25"/>
  </sheetData>
  <sheetProtection algorithmName="SHA-512" hashValue="mWMu7eqCn5vqSFxfxUTxjvlpAWcKi/te8tPFWtNE89QG06YT0PV+R4+cluLSy1z4GZGPkkAJwi8eByQT5bBGMA==" saltValue="HBnnAEQaXbinsVwKl1X4XQ==" spinCount="100000" sheet="1" objects="1" scenarios="1"/>
  <mergeCells count="22">
    <mergeCell ref="A9:E9"/>
    <mergeCell ref="A1:E1"/>
    <mergeCell ref="A2:E2"/>
    <mergeCell ref="A3:E3"/>
    <mergeCell ref="D5:E5"/>
    <mergeCell ref="A6:E6"/>
    <mergeCell ref="B25:C25"/>
    <mergeCell ref="A12:E12"/>
    <mergeCell ref="A16:C16"/>
    <mergeCell ref="A17:E17"/>
    <mergeCell ref="A18:D18"/>
    <mergeCell ref="A19:D19"/>
    <mergeCell ref="A20:D20"/>
    <mergeCell ref="A21:C21"/>
    <mergeCell ref="A22:C22"/>
    <mergeCell ref="A23:E23"/>
    <mergeCell ref="B24:C24"/>
    <mergeCell ref="B26:C26"/>
    <mergeCell ref="A27:E27"/>
    <mergeCell ref="B28:C28"/>
    <mergeCell ref="B29:E29"/>
    <mergeCell ref="B30:E30"/>
  </mergeCells>
  <dataValidations count="2">
    <dataValidation type="custom" allowBlank="1" showInputMessage="1" showErrorMessage="1" error="Only one Vehicle Configuration may be entered." sqref="D11">
      <formula1>IF(D8=0,TRUE,FALSE)</formula1>
    </dataValidation>
    <dataValidation type="custom" allowBlank="1" showInputMessage="1" showErrorMessage="1" error="Only one vehicle configuration may be used on each spreadsheet." sqref="C8:D8">
      <formula1>IF(ISBLANK(C11:C11),TRUE,FALSE)</formula1>
    </dataValidation>
  </dataValidations>
  <pageMargins left="0.7" right="0.7" top="0.75" bottom="0.75" header="0.3" footer="0.3"/>
  <pageSetup scale="92" fitToHeight="0" orientation="portrait" r:id="rId1"/>
  <headerFooter>
    <oddHeader>&amp;CPO# ____________________________&amp;R5/29/2024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86A4D4-3CE6-46DB-BE52-5AFE95943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E823F18-FF8E-4B44-913E-FBFAB9081F3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0BC38C2-4D01-40C2-B6B7-6E82E699F6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Tuan Nguyen</cp:lastModifiedBy>
  <cp:lastPrinted>2019-12-26T18:34:54Z</cp:lastPrinted>
  <dcterms:created xsi:type="dcterms:W3CDTF">2019-01-03T16:49:35Z</dcterms:created>
  <dcterms:modified xsi:type="dcterms:W3CDTF">2024-05-31T13:42:21Z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