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59CC7B02-F2C9-47D3-B145-94174116C983}" xr6:coauthVersionLast="47" xr6:coauthVersionMax="47" xr10:uidLastSave="{00000000-0000-0000-0000-000000000000}"/>
  <bookViews>
    <workbookView xWindow="-28920" yWindow="-120" windowWidth="29040" windowHeight="15720" xr2:uid="{00000000-000D-0000-FFFF-FFFF00000000}"/>
  </bookViews>
  <sheets>
    <sheet name="Line 88-F5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E35" i="1" l="1"/>
  <c r="E33" i="1"/>
  <c r="E32" i="1"/>
  <c r="E22" i="1"/>
  <c r="E37" i="1" l="1"/>
  <c r="E36" i="1"/>
  <c r="E34" i="1"/>
  <c r="E31" i="1"/>
  <c r="E30" i="1"/>
  <c r="E29" i="1"/>
  <c r="E28" i="1"/>
  <c r="E27" i="1"/>
  <c r="E26" i="1"/>
  <c r="E25" i="1"/>
  <c r="E24" i="1"/>
  <c r="E23" i="1"/>
  <c r="E21" i="1"/>
  <c r="E20" i="1"/>
  <c r="E11" i="1"/>
  <c r="E12" i="1"/>
  <c r="E13" i="1"/>
  <c r="E7" i="1" l="1"/>
  <c r="E10" i="1" l="1"/>
  <c r="E48" i="1" l="1"/>
  <c r="E47" i="1"/>
  <c r="E46" i="1"/>
  <c r="E45" i="1"/>
  <c r="E44" i="1"/>
  <c r="E43" i="1"/>
  <c r="E42" i="1"/>
  <c r="E41" i="1"/>
  <c r="E40" i="1"/>
  <c r="E39" i="1"/>
  <c r="E49" i="1" l="1"/>
  <c r="E51" i="1" s="1"/>
  <c r="E54" i="1" s="1"/>
  <c r="E55" i="1" s="1"/>
</calcChain>
</file>

<file path=xl/sharedStrings.xml><?xml version="1.0" encoding="utf-8"?>
<sst xmlns="http://schemas.openxmlformats.org/spreadsheetml/2006/main" count="125" uniqueCount="109">
  <si>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</si>
  <si>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</si>
  <si>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</si>
  <si>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Ford F-550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</si>
  <si>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</si>
  <si>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</si>
  <si>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</si>
  <si>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</si>
  <si>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</si>
  <si>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</si>
  <si>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</si>
  <si>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</si>
  <si>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</si>
  <si>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</si>
  <si>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</si>
  <si>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</si>
  <si>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</si>
  <si>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W5G-660A</t>
  </si>
  <si>
    <t>Optional Configuration</t>
  </si>
  <si>
    <t>Description</t>
  </si>
  <si>
    <t>DRW w/7.3L Gas</t>
  </si>
  <si>
    <t xml:space="preserve">4WD w/ 6.7L Diesel </t>
  </si>
  <si>
    <t>W5H-660A</t>
  </si>
  <si>
    <t>RWD/2WD 84" CA 6.7L Diesel</t>
  </si>
  <si>
    <t>169" WB W5G</t>
  </si>
  <si>
    <t>4WD w/7.3L Gas</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</si>
  <si>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</si>
  <si>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</si>
  <si>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</si>
  <si>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</si>
  <si>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</si>
  <si>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</si>
  <si>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</si>
  <si>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</si>
  <si>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</si>
  <si>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</si>
  <si>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</si>
  <si>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</si>
  <si>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</si>
  <si>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TGK</t>
  </si>
  <si>
    <t>4x4 Electronic Shift-On-The-Fly</t>
  </si>
  <si>
    <t>65M</t>
  </si>
  <si>
    <t>65C</t>
  </si>
  <si>
    <t>Skid Plate Package</t>
  </si>
  <si>
    <t>41P</t>
  </si>
  <si>
    <t>68M/X8L/X4L</t>
  </si>
  <si>
    <t xml:space="preserve">Cab Steps </t>
  </si>
  <si>
    <t>18B</t>
  </si>
  <si>
    <t>High Capacity Trailer Tow Package</t>
  </si>
  <si>
    <t>Suspension Pkg., Extra Heavy Svc. Front</t>
  </si>
  <si>
    <t>67X</t>
  </si>
  <si>
    <t>Suspension Pkg., Heavy Svc. Front</t>
  </si>
  <si>
    <t>67H</t>
  </si>
  <si>
    <t>Rear veiw camera &amp; prep kit</t>
  </si>
  <si>
    <t>90L</t>
  </si>
  <si>
    <t>Cruise Control</t>
  </si>
  <si>
    <t>Brake Controller</t>
  </si>
  <si>
    <t>52B</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</si>
  <si>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</si>
  <si>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</si>
  <si>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</si>
  <si>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</si>
  <si>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</si>
  <si>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</si>
  <si>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</si>
  <si>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</si>
  <si>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</si>
  <si>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</si>
  <si>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</si>
  <si>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</si>
  <si>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</si>
  <si>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</si>
  <si>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</si>
  <si>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</si>
  <si>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</si>
  <si>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</si>
  <si>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</si>
  <si>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</si>
  <si>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</si>
  <si>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</si>
  <si>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</si>
  <si>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</si>
  <si>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</si>
  <si>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</si>
  <si>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</si>
  <si>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</si>
  <si>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</si>
  <si>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</si>
  <si>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</si>
  <si>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</si>
  <si>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</si>
  <si>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</si>
  <si>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</si>
  <si>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</si>
  <si>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</si>
  <si>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</si>
  <si>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</si>
  <si>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</si>
  <si>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</si>
  <si>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</si>
  <si>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</si>
  <si>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</si>
  <si>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</si>
  <si>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r>
      <t xml:space="preserve">All Season BSW Max Traction Tires Six 
</t>
    </r>
    <r>
      <rPr>
        <sz val="9"/>
        <rFont val="Calibri"/>
        <family val="2"/>
        <scheme val="minor"/>
      </rPr>
      <t>(Must Select 4x4)</t>
    </r>
  </si>
  <si>
    <r>
      <t xml:space="preserve">Fuel Tank, 28.5 Gallon Midship 
</t>
    </r>
    <r>
      <rPr>
        <sz val="9"/>
        <rFont val="Calibri"/>
        <family val="2"/>
        <scheme val="minor"/>
      </rPr>
      <t>(Outside Frame)</t>
    </r>
  </si>
  <si>
    <r>
      <t xml:space="preserve">Fuel Tank, Dual Diesel 
</t>
    </r>
    <r>
      <rPr>
        <sz val="9"/>
        <rFont val="Calibri"/>
        <family val="2"/>
        <scheme val="minor"/>
      </rPr>
      <t>(28.5 &amp; 40 Gal., Outside Frame)</t>
    </r>
  </si>
  <si>
    <r>
      <t xml:space="preserve">19,500 GVWR Package 
</t>
    </r>
    <r>
      <rPr>
        <sz val="9"/>
        <rFont val="Calibri"/>
        <family val="2"/>
        <scheme val="minor"/>
      </rPr>
      <t>(Includes Limited Slip Rear End (4.88 Gas/4.30 Diesel)</t>
    </r>
  </si>
  <si>
    <r>
      <t xml:space="preserve">Power Equipment Group 
</t>
    </r>
    <r>
      <rPr>
        <sz val="9"/>
        <rFont val="Calibri"/>
        <family val="2"/>
        <scheme val="minor"/>
      </rPr>
      <t>(Includes power windows and door locks)</t>
    </r>
  </si>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</sst>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sz val="9"/>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3">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89">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2" borderId="19" xfId="0" applyFont="1" applyFill="1" applyBorder="1" applyAlignment="1" applyProtection="1">
      <alignment horizontal="center" wrapText="1"/>
      <protection locked="0"/>
    </xf>
    <xf numFmtId="0" fontId="3" fillId="0" borderId="16" xfId="0" applyFont="1" applyBorder="1" applyAlignment="1" applyProtection="1">
      <alignment horizontal="center"/>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0" fontId="3" fillId="5" borderId="16" xfId="0" applyFont="1" applyFill="1" applyBorder="1" applyAlignment="1" applyProtection="1">
      <alignment horizontal="center" wrapText="1"/>
      <protection hidden="1"/>
    </xf>
    <xf numFmtId="44" fontId="3" fillId="5" borderId="17" xfId="0" applyNumberFormat="1" applyFont="1" applyFill="1" applyBorder="1" applyProtection="1">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8" fillId="2" borderId="19" xfId="0" applyFont="1" applyFill="1" applyBorder="1" applyAlignment="1" applyProtection="1">
      <alignment horizontal="right" wrapText="1"/>
      <protection locked="0"/>
    </xf>
    <xf numFmtId="0" fontId="10" fillId="0" borderId="10"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0" fillId="0" borderId="10" xfId="0" applyFont="1" applyBorder="1" applyAlignment="1" applyProtection="1">
      <alignment horizontal="center"/>
      <protection hidden="1"/>
    </xf>
    <xf numFmtId="44" fontId="3" fillId="0" borderId="0" xfId="0" applyNumberFormat="1" applyFont="1"/>
    <xf numFmtId="44" fontId="0" fillId="0" borderId="0" xfId="0" applyNumberFormat="1"/>
    <xf numFmtId="0" fontId="7" fillId="0" borderId="11"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3" fillId="0" borderId="16" xfId="1" applyFont="1" applyBorder="1" applyAlignment="1" applyProtection="1">
      <alignment horizontal="right"/>
      <protection hidden="1"/>
    </xf>
    <xf numFmtId="44" fontId="3" fillId="0" borderId="16" xfId="1" applyFont="1" applyFill="1" applyBorder="1" applyAlignment="1" applyProtection="1">
      <alignment horizontal="right"/>
      <protection hidden="1"/>
    </xf>
    <xf numFmtId="44" fontId="3" fillId="5" borderId="16" xfId="1" applyFont="1" applyFill="1" applyBorder="1" applyAlignment="1" applyProtection="1">
      <alignment horizontal="right"/>
      <protection hidden="1"/>
    </xf>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9" fillId="0" borderId="20" xfId="0" applyFont="1" applyBorder="1" applyAlignment="1" applyProtection="1">
      <alignment horizontal="centerContinuous" wrapText="1"/>
      <protection hidden="1"/>
    </xf>
    <xf numFmtId="0" fontId="9" fillId="0" borderId="21" xfId="0" applyFont="1" applyBorder="1" applyAlignment="1" applyProtection="1">
      <alignment horizontal="centerContinuous" wrapText="1"/>
      <protection hidden="1"/>
    </xf>
    <xf numFmtId="0" fontId="9" fillId="0" borderId="5" xfId="0" applyFont="1" applyBorder="1" applyAlignment="1" applyProtection="1">
      <alignment horizontal="centerContinuous" wrapText="1"/>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1"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23" xfId="0" applyFont="1" applyFill="1" applyBorder="1" applyAlignment="1" applyProtection="1">
      <alignment horizontal="centerContinuous"/>
      <protection hidden="1"/>
    </xf>
    <xf numFmtId="0" fontId="7" fillId="4" borderId="24" xfId="0" applyFont="1" applyFill="1" applyBorder="1" applyAlignment="1" applyProtection="1">
      <alignment horizontal="centerContinuous"/>
      <protection hidden="1"/>
    </xf>
    <xf numFmtId="0" fontId="7" fillId="4" borderId="25" xfId="0" applyFont="1" applyFill="1" applyBorder="1" applyAlignment="1" applyProtection="1">
      <alignment horizontal="centerContinuous"/>
      <protection hidden="1"/>
    </xf>
    <xf numFmtId="0" fontId="3" fillId="2" borderId="0" xfId="0" applyFont="1" applyFill="1" applyAlignment="1" applyProtection="1">
      <alignment wrapText="1"/>
      <protection locked="0"/>
    </xf>
    <xf numFmtId="0" fontId="3" fillId="5" borderId="0" xfId="0" applyFont="1" applyFill="1"/>
    <xf numFmtId="164" fontId="3" fillId="5" borderId="0" xfId="0" applyNumberFormat="1" applyFont="1" applyFill="1"/>
    <xf numFmtId="0" fontId="3" fillId="0" borderId="26" xfId="0" applyFont="1" applyBorder="1" applyAlignment="1">
      <alignment horizontal="right"/>
    </xf>
    <xf numFmtId="0" fontId="3" fillId="2" borderId="27" xfId="0" applyFont="1" applyFill="1" applyBorder="1" applyAlignment="1" applyProtection="1">
      <alignment wrapText="1"/>
      <protection locked="0"/>
    </xf>
    <xf numFmtId="0" fontId="3" fillId="0" borderId="27" xfId="0" applyFont="1" applyBorder="1"/>
    <xf numFmtId="0" fontId="3" fillId="2" borderId="28" xfId="0" applyFont="1" applyFill="1" applyBorder="1" applyAlignment="1" applyProtection="1">
      <alignment horizontal="left"/>
      <protection locked="0"/>
    </xf>
    <xf numFmtId="0" fontId="3" fillId="0" borderId="29" xfId="0" applyFont="1" applyBorder="1" applyAlignment="1">
      <alignment horizontal="right"/>
    </xf>
    <xf numFmtId="0" fontId="3" fillId="2" borderId="30" xfId="0" applyFont="1" applyFill="1" applyBorder="1" applyAlignment="1" applyProtection="1">
      <alignment horizontal="left" wrapText="1"/>
      <protection locked="0"/>
    </xf>
    <xf numFmtId="0" fontId="6" fillId="0" borderId="29" xfId="0" applyFont="1" applyBorder="1" applyAlignment="1">
      <alignment horizontal="right" wrapText="1"/>
    </xf>
    <xf numFmtId="0" fontId="6" fillId="5" borderId="30" xfId="0" applyFont="1" applyFill="1" applyBorder="1" applyAlignment="1">
      <alignment horizontal="center"/>
    </xf>
    <xf numFmtId="164" fontId="3" fillId="5" borderId="30" xfId="0" applyNumberFormat="1" applyFont="1" applyFill="1" applyBorder="1"/>
    <xf numFmtId="0" fontId="3" fillId="0" borderId="31" xfId="0" applyFont="1" applyBorder="1" applyAlignment="1">
      <alignment horizontal="right"/>
    </xf>
    <xf numFmtId="0" fontId="3" fillId="5" borderId="13" xfId="0" applyFont="1" applyFill="1" applyBorder="1"/>
    <xf numFmtId="0" fontId="3" fillId="5" borderId="32" xfId="0" applyFont="1" applyFill="1" applyBorder="1"/>
    <xf numFmtId="0" fontId="7" fillId="4" borderId="31" xfId="0" applyFont="1" applyFill="1" applyBorder="1" applyAlignment="1" applyProtection="1">
      <alignment horizontal="centerContinuous"/>
      <protection hidden="1"/>
    </xf>
    <xf numFmtId="0" fontId="7" fillId="4" borderId="13" xfId="0" applyFont="1" applyFill="1" applyBorder="1" applyAlignment="1" applyProtection="1">
      <alignment horizontal="centerContinuous"/>
      <protection hidden="1"/>
    </xf>
    <xf numFmtId="0" fontId="7" fillId="4" borderId="32" xfId="0" applyFont="1" applyFill="1" applyBorder="1" applyAlignment="1" applyProtection="1">
      <alignment horizontal="centerContinuous"/>
      <protection hidden="1"/>
    </xf>
    <xf numFmtId="0" fontId="3" fillId="2" borderId="13" xfId="0" applyFont="1" applyFill="1" applyBorder="1" applyAlignment="1" applyProtection="1">
      <alignment wrapText="1"/>
      <protection locked="0"/>
    </xf>
    <xf numFmtId="0" fontId="3" fillId="0" borderId="13" xfId="0" applyFont="1" applyBorder="1"/>
    <xf numFmtId="0" fontId="3" fillId="2" borderId="32" xfId="0" applyFont="1" applyFill="1" applyBorder="1" applyAlignment="1" applyProtection="1">
      <alignment horizontal="left"/>
      <protection locked="0"/>
    </xf>
    <xf numFmtId="0" fontId="3" fillId="0" borderId="0" xfId="0" applyFont="1" applyAlignment="1">
      <alignment horizontal="center"/>
    </xf>
    <xf numFmtId="0" fontId="7" fillId="0" borderId="0" xfId="0" applyFont="1" applyAlignment="1">
      <alignment horizontal="center"/>
    </xf>
    <xf numFmtId="14" fontId="3"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3"/>
  <sheetViews>
    <sheetView tabSelected="1" view="pageLayout" zoomScaleNormal="100" workbookViewId="0"/>
  </sheetViews>
  <sheetFormatPr defaultColWidth="8.7109375" defaultRowHeight="15" x14ac:dyDescent="0.25"/>
  <cols>
    <col min="1" max="1" width="38.140625" style="4" bestFit="1" customWidth="1"/>
    <col min="2" max="2" width="15.140625" style="4" bestFit="1" customWidth="1"/>
    <col min="3" max="3" width="16.5703125" style="4" customWidth="1"/>
    <col min="4" max="4" width="15.28515625" style="4" customWidth="1"/>
    <col min="5" max="5" width="16.5703125" style="4" customWidth="1"/>
    <col min="6" max="6" width="12.5703125" style="4" bestFit="1" customWidth="1"/>
    <col min="7" max="16384" width="8.7109375" style="4"/>
  </cols>
  <sheetData>
    <row r="1" spans="1:6" ht="15.75" thickBot="1" x14ac:dyDescent="0.3">
      <c r="A1" s="4" t="s">
        <v>108</v>
      </c>
      <c r="E1" s="88">
        <v>45866</v>
      </c>
    </row>
    <row r="2" spans="1:6" ht="27.4" customHeight="1" thickTop="1" thickBot="1" x14ac:dyDescent="0.35">
      <c r="A2" s="37" t="s">
        <v>0</v>
      </c>
      <c r="B2" s="38"/>
      <c r="C2" s="38"/>
      <c r="D2" s="38"/>
      <c r="E2" s="39"/>
    </row>
    <row r="3" spans="1:6" s="86" customFormat="1" ht="42.75" thickBot="1" x14ac:dyDescent="0.4">
      <c r="A3" s="5" t="s">
        <v>3</v>
      </c>
      <c r="B3" s="25" t="s">
        <v>4</v>
      </c>
      <c r="C3" s="6">
        <v>90</v>
      </c>
      <c r="D3" s="25" t="s">
        <v>5</v>
      </c>
      <c r="E3" s="26" t="s">
        <v>6</v>
      </c>
    </row>
    <row r="4" spans="1:6" s="87" customFormat="1" ht="19.5" thickBot="1" x14ac:dyDescent="0.35">
      <c r="A4" s="22" t="s">
        <v>7</v>
      </c>
      <c r="B4" s="27">
        <v>4400023793</v>
      </c>
      <c r="C4" s="23" t="s">
        <v>8</v>
      </c>
      <c r="D4" s="30" t="s">
        <v>9</v>
      </c>
      <c r="E4" s="31"/>
    </row>
    <row r="5" spans="1:6" ht="21" x14ac:dyDescent="0.35">
      <c r="A5" s="40" t="s">
        <v>10</v>
      </c>
      <c r="B5" s="41"/>
      <c r="C5" s="41"/>
      <c r="D5" s="41"/>
      <c r="E5" s="42"/>
    </row>
    <row r="6" spans="1:6" x14ac:dyDescent="0.25">
      <c r="A6" s="7" t="s">
        <v>11</v>
      </c>
      <c r="B6" s="8" t="s">
        <v>12</v>
      </c>
      <c r="C6" s="8" t="s">
        <v>13</v>
      </c>
      <c r="D6" s="8" t="s">
        <v>14</v>
      </c>
      <c r="E6" s="9" t="s">
        <v>15</v>
      </c>
    </row>
    <row r="7" spans="1:6" x14ac:dyDescent="0.25">
      <c r="A7" s="10" t="s">
        <v>16</v>
      </c>
      <c r="B7" s="11" t="s">
        <v>17</v>
      </c>
      <c r="C7" s="12">
        <v>65176</v>
      </c>
      <c r="D7" s="1"/>
      <c r="E7" s="2">
        <f>$C7*D7</f>
        <v>0</v>
      </c>
      <c r="F7" s="28"/>
    </row>
    <row r="8" spans="1:6" ht="18.75" x14ac:dyDescent="0.3">
      <c r="A8" s="43" t="s">
        <v>18</v>
      </c>
      <c r="B8" s="44"/>
      <c r="C8" s="44"/>
      <c r="D8" s="44"/>
      <c r="E8" s="45"/>
      <c r="F8" s="28"/>
    </row>
    <row r="9" spans="1:6" x14ac:dyDescent="0.25">
      <c r="A9" s="15" t="s">
        <v>19</v>
      </c>
      <c r="B9" s="8" t="s">
        <v>12</v>
      </c>
      <c r="C9" s="8" t="s">
        <v>13</v>
      </c>
      <c r="D9" s="8" t="s">
        <v>14</v>
      </c>
      <c r="E9" s="9" t="s">
        <v>15</v>
      </c>
      <c r="F9" s="28"/>
    </row>
    <row r="10" spans="1:6" x14ac:dyDescent="0.25">
      <c r="A10" s="10" t="s">
        <v>20</v>
      </c>
      <c r="B10" s="11" t="s">
        <v>17</v>
      </c>
      <c r="C10" s="12">
        <v>57760</v>
      </c>
      <c r="D10" s="1"/>
      <c r="E10" s="14">
        <f t="shared" ref="E10:E13" si="0">$C10*D10</f>
        <v>0</v>
      </c>
      <c r="F10" s="28"/>
    </row>
    <row r="11" spans="1:6" x14ac:dyDescent="0.25">
      <c r="A11" s="10" t="s">
        <v>21</v>
      </c>
      <c r="B11" s="11" t="s">
        <v>22</v>
      </c>
      <c r="C11" s="12">
        <v>68405</v>
      </c>
      <c r="D11" s="1"/>
      <c r="E11" s="14">
        <f t="shared" si="0"/>
        <v>0</v>
      </c>
      <c r="F11" s="28"/>
    </row>
    <row r="12" spans="1:6" x14ac:dyDescent="0.25">
      <c r="A12" s="10" t="s">
        <v>23</v>
      </c>
      <c r="B12" s="11" t="s">
        <v>24</v>
      </c>
      <c r="C12" s="12">
        <v>64347</v>
      </c>
      <c r="D12" s="1"/>
      <c r="E12" s="14">
        <f t="shared" si="0"/>
        <v>0</v>
      </c>
      <c r="F12" s="28"/>
    </row>
    <row r="13" spans="1:6" x14ac:dyDescent="0.25">
      <c r="A13" s="10" t="s">
        <v>25</v>
      </c>
      <c r="B13" s="11" t="s">
        <v>22</v>
      </c>
      <c r="C13" s="12">
        <v>63176</v>
      </c>
      <c r="D13" s="1"/>
      <c r="E13" s="14">
        <f t="shared" si="0"/>
        <v>0</v>
      </c>
      <c r="F13" s="28"/>
    </row>
    <row r="14" spans="1:6" customFormat="1" ht="18.75" x14ac:dyDescent="0.3">
      <c r="A14" s="43" t="s">
        <v>26</v>
      </c>
      <c r="B14" s="44"/>
      <c r="C14" s="44"/>
      <c r="D14" s="44"/>
      <c r="E14" s="45"/>
    </row>
    <row r="15" spans="1:6" customFormat="1" ht="15.75" x14ac:dyDescent="0.25">
      <c r="A15" s="49" t="s">
        <v>27</v>
      </c>
      <c r="B15" s="24"/>
      <c r="C15" s="46" t="s">
        <v>29</v>
      </c>
      <c r="D15" s="47"/>
      <c r="E15" s="16"/>
    </row>
    <row r="16" spans="1:6" customFormat="1" ht="15.75" customHeight="1" x14ac:dyDescent="0.25">
      <c r="A16" s="50" t="s">
        <v>28</v>
      </c>
      <c r="B16" s="24"/>
      <c r="C16" s="46" t="s">
        <v>31</v>
      </c>
      <c r="D16" s="47"/>
      <c r="E16" s="16"/>
    </row>
    <row r="17" spans="1:6" customFormat="1" ht="13.9" customHeight="1" x14ac:dyDescent="0.25">
      <c r="A17" s="50" t="s">
        <v>30</v>
      </c>
      <c r="B17" s="24"/>
      <c r="C17" s="46"/>
      <c r="D17" s="48"/>
      <c r="E17" s="16"/>
    </row>
    <row r="18" spans="1:6" ht="18.75" x14ac:dyDescent="0.3">
      <c r="A18" s="56" t="s">
        <v>32</v>
      </c>
      <c r="B18" s="57"/>
      <c r="C18" s="57"/>
      <c r="D18" s="57"/>
      <c r="E18" s="58"/>
    </row>
    <row r="19" spans="1:6" x14ac:dyDescent="0.25">
      <c r="A19" s="7" t="s">
        <v>33</v>
      </c>
      <c r="B19" s="8" t="s">
        <v>34</v>
      </c>
      <c r="C19" s="8" t="s">
        <v>35</v>
      </c>
      <c r="D19" s="8" t="s">
        <v>36</v>
      </c>
      <c r="E19" s="9" t="s">
        <v>15</v>
      </c>
    </row>
    <row r="20" spans="1:6" customFormat="1" x14ac:dyDescent="0.25">
      <c r="A20" s="10" t="s">
        <v>37</v>
      </c>
      <c r="B20" s="17" t="s">
        <v>38</v>
      </c>
      <c r="C20" s="32">
        <v>286</v>
      </c>
      <c r="D20" s="13"/>
      <c r="E20" s="14">
        <f>IF(D20="Yes",$C20*SUM($D$7:$D$13),0)</f>
        <v>0</v>
      </c>
      <c r="F20" s="29"/>
    </row>
    <row r="21" spans="1:6" customFormat="1" ht="27.75" x14ac:dyDescent="0.25">
      <c r="A21" s="10" t="s">
        <v>103</v>
      </c>
      <c r="B21" s="17" t="s">
        <v>39</v>
      </c>
      <c r="C21" s="33">
        <v>195</v>
      </c>
      <c r="D21" s="13"/>
      <c r="E21" s="14">
        <f>IF(D21="Yes",$C21*SUM($D$7:$D$13),0)</f>
        <v>0</v>
      </c>
      <c r="F21" s="29"/>
    </row>
    <row r="22" spans="1:6" customFormat="1" x14ac:dyDescent="0.25">
      <c r="A22" s="18" t="s">
        <v>40</v>
      </c>
      <c r="B22" s="19">
        <v>213</v>
      </c>
      <c r="C22" s="34" t="s">
        <v>102</v>
      </c>
      <c r="D22" s="13"/>
      <c r="E22" s="14">
        <f>IF(D22="Yes","NC",0)</f>
        <v>0</v>
      </c>
      <c r="F22" s="29"/>
    </row>
    <row r="23" spans="1:6" customFormat="1" ht="27.75" x14ac:dyDescent="0.25">
      <c r="A23" s="10" t="s">
        <v>104</v>
      </c>
      <c r="B23" s="17" t="s">
        <v>41</v>
      </c>
      <c r="C23" s="32">
        <v>114</v>
      </c>
      <c r="D23" s="13"/>
      <c r="E23" s="14">
        <f t="shared" ref="E23:E31" si="1">IF(D23="Yes",$C23*SUM($D$7:$D$13),0)</f>
        <v>0</v>
      </c>
      <c r="F23" s="29"/>
    </row>
    <row r="24" spans="1:6" customFormat="1" ht="27.75" x14ac:dyDescent="0.25">
      <c r="A24" s="10" t="s">
        <v>105</v>
      </c>
      <c r="B24" s="17" t="s">
        <v>42</v>
      </c>
      <c r="C24" s="32">
        <v>569</v>
      </c>
      <c r="D24" s="13"/>
      <c r="E24" s="14">
        <f t="shared" si="1"/>
        <v>0</v>
      </c>
      <c r="F24" s="29"/>
    </row>
    <row r="25" spans="1:6" customFormat="1" x14ac:dyDescent="0.25">
      <c r="A25" s="10" t="s">
        <v>43</v>
      </c>
      <c r="B25" s="17" t="s">
        <v>44</v>
      </c>
      <c r="C25" s="32">
        <v>92</v>
      </c>
      <c r="D25" s="13"/>
      <c r="E25" s="14">
        <f t="shared" si="1"/>
        <v>0</v>
      </c>
      <c r="F25" s="29"/>
    </row>
    <row r="26" spans="1:6" customFormat="1" ht="36" customHeight="1" x14ac:dyDescent="0.25">
      <c r="A26" s="10" t="s">
        <v>106</v>
      </c>
      <c r="B26" s="17" t="s">
        <v>45</v>
      </c>
      <c r="C26" s="32">
        <v>1411</v>
      </c>
      <c r="D26" s="13"/>
      <c r="E26" s="14">
        <f t="shared" si="1"/>
        <v>0</v>
      </c>
      <c r="F26" s="29"/>
    </row>
    <row r="27" spans="1:6" customFormat="1" x14ac:dyDescent="0.25">
      <c r="A27" s="10" t="s">
        <v>46</v>
      </c>
      <c r="B27" s="17" t="s">
        <v>47</v>
      </c>
      <c r="C27" s="32">
        <v>405</v>
      </c>
      <c r="D27" s="13"/>
      <c r="E27" s="14">
        <f t="shared" si="1"/>
        <v>0</v>
      </c>
      <c r="F27" s="29"/>
    </row>
    <row r="28" spans="1:6" customFormat="1" x14ac:dyDescent="0.25">
      <c r="A28" s="18" t="s">
        <v>48</v>
      </c>
      <c r="B28" s="19">
        <v>535</v>
      </c>
      <c r="C28" s="34">
        <v>528</v>
      </c>
      <c r="D28" s="13"/>
      <c r="E28" s="14">
        <f t="shared" si="1"/>
        <v>0</v>
      </c>
      <c r="F28" s="29"/>
    </row>
    <row r="29" spans="1:6" customFormat="1" ht="13.9" customHeight="1" x14ac:dyDescent="0.25">
      <c r="A29" s="10" t="s">
        <v>49</v>
      </c>
      <c r="B29" s="17" t="s">
        <v>50</v>
      </c>
      <c r="C29" s="32">
        <v>115</v>
      </c>
      <c r="D29" s="13"/>
      <c r="E29" s="14">
        <f t="shared" si="1"/>
        <v>0</v>
      </c>
      <c r="F29" s="29"/>
    </row>
    <row r="30" spans="1:6" customFormat="1" x14ac:dyDescent="0.25">
      <c r="A30" s="10" t="s">
        <v>51</v>
      </c>
      <c r="B30" s="17" t="s">
        <v>52</v>
      </c>
      <c r="C30" s="32">
        <v>115</v>
      </c>
      <c r="D30" s="13"/>
      <c r="E30" s="14">
        <f t="shared" si="1"/>
        <v>0</v>
      </c>
      <c r="F30" s="29"/>
    </row>
    <row r="31" spans="1:6" customFormat="1" x14ac:dyDescent="0.25">
      <c r="A31" s="10" t="s">
        <v>53</v>
      </c>
      <c r="B31" s="17">
        <v>872</v>
      </c>
      <c r="C31" s="32">
        <v>377</v>
      </c>
      <c r="D31" s="13"/>
      <c r="E31" s="14">
        <f t="shared" si="1"/>
        <v>0</v>
      </c>
      <c r="F31" s="29"/>
    </row>
    <row r="32" spans="1:6" customFormat="1" ht="27.75" x14ac:dyDescent="0.25">
      <c r="A32" s="10" t="s">
        <v>107</v>
      </c>
      <c r="B32" s="17" t="s">
        <v>54</v>
      </c>
      <c r="C32" s="32" t="s">
        <v>102</v>
      </c>
      <c r="D32" s="13"/>
      <c r="E32" s="14">
        <f>IF(D34="Yes","NC",0)</f>
        <v>0</v>
      </c>
      <c r="F32" s="29"/>
    </row>
    <row r="33" spans="1:6" customFormat="1" x14ac:dyDescent="0.25">
      <c r="A33" s="10" t="s">
        <v>55</v>
      </c>
      <c r="B33" s="17">
        <v>525</v>
      </c>
      <c r="C33" s="32" t="s">
        <v>102</v>
      </c>
      <c r="D33" s="13"/>
      <c r="E33" s="14">
        <f>IF(D35="Yes","NC",0)</f>
        <v>0</v>
      </c>
      <c r="F33" s="29"/>
    </row>
    <row r="34" spans="1:6" customFormat="1" x14ac:dyDescent="0.25">
      <c r="A34" s="10" t="s">
        <v>56</v>
      </c>
      <c r="B34" s="17" t="s">
        <v>57</v>
      </c>
      <c r="C34" s="32">
        <v>273</v>
      </c>
      <c r="D34" s="13"/>
      <c r="E34" s="14">
        <f>IF(D34="Yes",$C34*SUM($D$7:$D$13),0)</f>
        <v>0</v>
      </c>
      <c r="F34" s="29"/>
    </row>
    <row r="35" spans="1:6" customFormat="1" x14ac:dyDescent="0.25">
      <c r="A35" s="10" t="s">
        <v>58</v>
      </c>
      <c r="B35" s="17">
        <v>942</v>
      </c>
      <c r="C35" s="32" t="s">
        <v>102</v>
      </c>
      <c r="D35" s="13"/>
      <c r="E35" s="14">
        <f>IF(D35="Yes","NC",0)</f>
        <v>0</v>
      </c>
      <c r="F35" s="29"/>
    </row>
    <row r="36" spans="1:6" customFormat="1" ht="30" x14ac:dyDescent="0.25">
      <c r="A36" s="18" t="s">
        <v>59</v>
      </c>
      <c r="B36" s="20" t="s">
        <v>60</v>
      </c>
      <c r="C36" s="34">
        <v>360</v>
      </c>
      <c r="D36" s="13"/>
      <c r="E36" s="14">
        <f>IF(D36="Yes",$C36*SUM($D$7:$D$13),0)</f>
        <v>0</v>
      </c>
      <c r="F36" s="29"/>
    </row>
    <row r="37" spans="1:6" customFormat="1" x14ac:dyDescent="0.25">
      <c r="A37" s="18" t="s">
        <v>61</v>
      </c>
      <c r="B37" s="20" t="s">
        <v>62</v>
      </c>
      <c r="C37" s="34">
        <v>360</v>
      </c>
      <c r="D37" s="13"/>
      <c r="E37" s="14">
        <f>IF(D37="Yes",$C37*SUM($D$7:$D$13),0)</f>
        <v>0</v>
      </c>
      <c r="F37" s="29"/>
    </row>
    <row r="38" spans="1:6" ht="18.75" x14ac:dyDescent="0.3">
      <c r="A38" s="56" t="s">
        <v>63</v>
      </c>
      <c r="B38" s="57"/>
      <c r="C38" s="57"/>
      <c r="D38" s="57"/>
      <c r="E38" s="58"/>
      <c r="F38" s="28"/>
    </row>
    <row r="39" spans="1:6" x14ac:dyDescent="0.25">
      <c r="A39" s="10" t="s">
        <v>64</v>
      </c>
      <c r="B39" s="17" t="s">
        <v>65</v>
      </c>
      <c r="C39" s="32">
        <v>12951</v>
      </c>
      <c r="D39" s="13"/>
      <c r="E39" s="14">
        <f t="shared" ref="E39:E48" si="2">IF(D39="Yes",$C39*SUM($D$7:$D$17),0)</f>
        <v>0</v>
      </c>
      <c r="F39" s="28"/>
    </row>
    <row r="40" spans="1:6" x14ac:dyDescent="0.25">
      <c r="A40" s="18" t="s">
        <v>66</v>
      </c>
      <c r="B40" s="19" t="s">
        <v>67</v>
      </c>
      <c r="C40" s="34">
        <v>14892</v>
      </c>
      <c r="D40" s="13"/>
      <c r="E40" s="14">
        <f t="shared" si="2"/>
        <v>0</v>
      </c>
      <c r="F40" s="28"/>
    </row>
    <row r="41" spans="1:6" x14ac:dyDescent="0.25">
      <c r="A41" s="18" t="s">
        <v>68</v>
      </c>
      <c r="B41" s="19" t="s">
        <v>69</v>
      </c>
      <c r="C41" s="34">
        <v>15390</v>
      </c>
      <c r="D41" s="13"/>
      <c r="E41" s="14">
        <f t="shared" si="2"/>
        <v>0</v>
      </c>
      <c r="F41" s="28"/>
    </row>
    <row r="42" spans="1:6" x14ac:dyDescent="0.25">
      <c r="A42" s="18" t="s">
        <v>70</v>
      </c>
      <c r="B42" s="19" t="s">
        <v>71</v>
      </c>
      <c r="C42" s="34">
        <v>17436</v>
      </c>
      <c r="D42" s="13"/>
      <c r="E42" s="14">
        <f t="shared" si="2"/>
        <v>0</v>
      </c>
      <c r="F42" s="28"/>
    </row>
    <row r="43" spans="1:6" x14ac:dyDescent="0.25">
      <c r="A43" s="18" t="s">
        <v>72</v>
      </c>
      <c r="B43" s="19" t="s">
        <v>73</v>
      </c>
      <c r="C43" s="34">
        <v>6598</v>
      </c>
      <c r="D43" s="13"/>
      <c r="E43" s="14">
        <f t="shared" si="2"/>
        <v>0</v>
      </c>
      <c r="F43" s="28"/>
    </row>
    <row r="44" spans="1:6" x14ac:dyDescent="0.25">
      <c r="A44" s="18" t="s">
        <v>74</v>
      </c>
      <c r="B44" s="19" t="s">
        <v>73</v>
      </c>
      <c r="C44" s="34">
        <v>6474</v>
      </c>
      <c r="D44" s="13"/>
      <c r="E44" s="14">
        <f t="shared" si="2"/>
        <v>0</v>
      </c>
      <c r="F44" s="28"/>
    </row>
    <row r="45" spans="1:6" x14ac:dyDescent="0.25">
      <c r="A45" s="18" t="s">
        <v>75</v>
      </c>
      <c r="B45" s="19" t="s">
        <v>76</v>
      </c>
      <c r="C45" s="34">
        <v>6891</v>
      </c>
      <c r="D45" s="13"/>
      <c r="E45" s="14">
        <f t="shared" si="2"/>
        <v>0</v>
      </c>
      <c r="F45" s="28"/>
    </row>
    <row r="46" spans="1:6" x14ac:dyDescent="0.25">
      <c r="A46" s="18" t="s">
        <v>77</v>
      </c>
      <c r="B46" s="19" t="s">
        <v>76</v>
      </c>
      <c r="C46" s="34">
        <v>7187</v>
      </c>
      <c r="D46" s="13"/>
      <c r="E46" s="14">
        <f t="shared" si="2"/>
        <v>0</v>
      </c>
      <c r="F46" s="28"/>
    </row>
    <row r="47" spans="1:6" x14ac:dyDescent="0.25">
      <c r="A47" s="18" t="s">
        <v>78</v>
      </c>
      <c r="B47" s="19" t="s">
        <v>79</v>
      </c>
      <c r="C47" s="34">
        <v>16596</v>
      </c>
      <c r="D47" s="13"/>
      <c r="E47" s="14">
        <f t="shared" si="2"/>
        <v>0</v>
      </c>
      <c r="F47" s="28"/>
    </row>
    <row r="48" spans="1:6" x14ac:dyDescent="0.25">
      <c r="A48" s="18" t="s">
        <v>80</v>
      </c>
      <c r="B48" s="19" t="s">
        <v>81</v>
      </c>
      <c r="C48" s="34">
        <v>16987</v>
      </c>
      <c r="D48" s="13"/>
      <c r="E48" s="14">
        <f t="shared" si="2"/>
        <v>0</v>
      </c>
      <c r="F48" s="28"/>
    </row>
    <row r="49" spans="1:6" x14ac:dyDescent="0.25">
      <c r="A49" s="51" t="s">
        <v>82</v>
      </c>
      <c r="B49" s="52"/>
      <c r="C49" s="52"/>
      <c r="D49" s="11" t="s">
        <v>83</v>
      </c>
      <c r="E49" s="3">
        <f>IF(SUM(D7:D17)=0,0,SUM(E7:E48)/SUM(D7:D17))</f>
        <v>0</v>
      </c>
      <c r="F49" s="28"/>
    </row>
    <row r="50" spans="1:6" ht="18.75" x14ac:dyDescent="0.3">
      <c r="A50" s="59" t="s">
        <v>84</v>
      </c>
      <c r="B50" s="60"/>
      <c r="C50" s="60"/>
      <c r="D50" s="60"/>
      <c r="E50" s="61"/>
      <c r="F50" s="28"/>
    </row>
    <row r="51" spans="1:6" x14ac:dyDescent="0.25">
      <c r="A51" s="51" t="s">
        <v>85</v>
      </c>
      <c r="B51" s="52"/>
      <c r="C51" s="52"/>
      <c r="D51" s="52"/>
      <c r="E51" s="14">
        <f>ROUND(0.0035*E49,2)</f>
        <v>0</v>
      </c>
      <c r="F51" s="28"/>
    </row>
    <row r="52" spans="1:6" x14ac:dyDescent="0.25">
      <c r="A52" s="53" t="s">
        <v>86</v>
      </c>
      <c r="B52" s="54"/>
      <c r="C52" s="54"/>
      <c r="D52" s="55"/>
      <c r="E52" s="21">
        <v>11.25</v>
      </c>
      <c r="F52" s="28"/>
    </row>
    <row r="53" spans="1:6" x14ac:dyDescent="0.25">
      <c r="A53" s="51" t="s">
        <v>87</v>
      </c>
      <c r="B53" s="52"/>
      <c r="C53" s="52"/>
      <c r="D53" s="52"/>
      <c r="E53" s="14">
        <v>20</v>
      </c>
      <c r="F53" s="28"/>
    </row>
    <row r="54" spans="1:6" x14ac:dyDescent="0.25">
      <c r="A54" s="51" t="s">
        <v>88</v>
      </c>
      <c r="B54" s="52"/>
      <c r="C54" s="52"/>
      <c r="D54" s="11" t="s">
        <v>83</v>
      </c>
      <c r="E54" s="14">
        <f>IF(SUM(E49:E53)&lt;100,0,SUM(E49:E53))</f>
        <v>0</v>
      </c>
      <c r="F54" s="28"/>
    </row>
    <row r="55" spans="1:6" x14ac:dyDescent="0.25">
      <c r="A55" s="51" t="s">
        <v>89</v>
      </c>
      <c r="B55" s="52"/>
      <c r="C55" s="52"/>
      <c r="D55" s="11" t="str">
        <f>IF(SUM(D$7:D$13)=0,"",IF(SUM($D7:$D13)=1,"1 Vehicle",SUM($D7:$D13)&amp;" Vehicles"))</f>
        <v/>
      </c>
      <c r="E55" s="14">
        <f>E54*SUM(D8:D17)</f>
        <v>0</v>
      </c>
      <c r="F55" s="28"/>
    </row>
    <row r="56" spans="1:6" ht="18.75" x14ac:dyDescent="0.3">
      <c r="A56" s="62" t="s">
        <v>90</v>
      </c>
      <c r="B56" s="63"/>
      <c r="C56" s="63"/>
      <c r="D56" s="63"/>
      <c r="E56" s="64"/>
    </row>
    <row r="57" spans="1:6" x14ac:dyDescent="0.25">
      <c r="A57" s="68" t="s">
        <v>91</v>
      </c>
      <c r="B57" s="69"/>
      <c r="C57" s="69"/>
      <c r="D57" s="70" t="s">
        <v>92</v>
      </c>
      <c r="E57" s="71"/>
    </row>
    <row r="58" spans="1:6" x14ac:dyDescent="0.25">
      <c r="A58" s="72" t="s">
        <v>93</v>
      </c>
      <c r="B58" s="65"/>
      <c r="C58" s="65"/>
      <c r="D58" s="4" t="s">
        <v>94</v>
      </c>
      <c r="E58" s="73"/>
    </row>
    <row r="59" spans="1:6" x14ac:dyDescent="0.25">
      <c r="A59" s="77" t="s">
        <v>95</v>
      </c>
      <c r="B59" s="83"/>
      <c r="C59" s="83"/>
      <c r="D59" s="84" t="s">
        <v>96</v>
      </c>
      <c r="E59" s="85"/>
    </row>
    <row r="60" spans="1:6" ht="18.75" x14ac:dyDescent="0.3">
      <c r="A60" s="80" t="s">
        <v>97</v>
      </c>
      <c r="B60" s="81"/>
      <c r="C60" s="81"/>
      <c r="D60" s="81"/>
      <c r="E60" s="82"/>
    </row>
    <row r="61" spans="1:6" x14ac:dyDescent="0.25">
      <c r="A61" s="74" t="s">
        <v>9</v>
      </c>
      <c r="B61" s="66" t="s">
        <v>98</v>
      </c>
      <c r="C61" s="66"/>
      <c r="D61" s="66" t="s">
        <v>99</v>
      </c>
      <c r="E61" s="75">
        <v>310062165</v>
      </c>
    </row>
    <row r="62" spans="1:6" x14ac:dyDescent="0.25">
      <c r="A62" s="72" t="s">
        <v>93</v>
      </c>
      <c r="B62" s="67" t="s">
        <v>100</v>
      </c>
      <c r="C62" s="67"/>
      <c r="D62" s="67"/>
      <c r="E62" s="76"/>
    </row>
    <row r="63" spans="1:6" x14ac:dyDescent="0.25">
      <c r="A63" s="77" t="s">
        <v>95</v>
      </c>
      <c r="B63" s="78" t="s">
        <v>101</v>
      </c>
      <c r="C63" s="78"/>
      <c r="D63" s="78"/>
      <c r="E63" s="79"/>
    </row>
  </sheetData>
  <sheetProtection algorithmName="SHA-512" hashValue="pH9BBdvGF3EnVNzEgRvHtaeLSaA2e1BrpWc2bX/CRVXJ7G9FCTzZTw7MFHH3TuQ6elXsAXJ+/MiW1Eb83sHxFQ==" saltValue="MBBLKK5o8ZO59UUTxw83DA==" spinCount="100000" sheet="1" formatColumns="0" formatRows="0"/>
  <dataValidations disablePrompts="1" count="3">
    <dataValidation type="list" allowBlank="1" showInputMessage="1" showErrorMessage="1" sqref="D20:D37 D39:D48" xr:uid="{00000000-0002-0000-0000-000000000000}">
      <formula1>"Yes, "</formula1>
    </dataValidation>
    <dataValidation type="custom" allowBlank="1" showInputMessage="1" showErrorMessage="1" error="Only one vehicle configuration may be used on each spreadsheet." sqref="D7 D10:D11" xr:uid="{00000000-0002-0000-0000-000001000000}">
      <formula1>IF(SUM(D10:D17)=0,TRUE,FALSE)</formula1>
    </dataValidation>
    <dataValidation type="custom" allowBlank="1" showInputMessage="1" showErrorMessage="1" error="Only one vehicle configuration may be used on each spreadsheet." sqref="D12:D13" xr:uid="{00000000-0002-0000-0000-000002000000}">
      <formula1>IF(SUM(D14:D22)=0,TRUE,FALSE)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04135-F354-4199-8F1F-EC8D7DF5F472}">
  <dimension ref="A1:A2"/>
  <sheetViews>
    <sheetView workbookViewId="0">
      <selection sqref="A1:A2"/>
    </sheetView>
  </sheetViews>
  <sheetFormatPr defaultRowHeight="15" x14ac:dyDescent="0.25"/>
  <cols>
    <col min="1" max="1" width="95.5703125" bestFit="1" customWidth="1"/>
  </cols>
  <sheetData>
    <row r="1" spans="1:1" s="4" customFormat="1" ht="21" x14ac:dyDescent="0.35">
      <c r="A1" s="35" t="s">
        <v>1</v>
      </c>
    </row>
    <row r="2" spans="1:1" s="4" customFormat="1" ht="198" customHeight="1" thickBot="1" x14ac:dyDescent="0.3">
      <c r="A2" s="36"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4F223-C217-41DD-884C-B5DD2F00576E}">
  <ds:schemaRefs>
    <ds:schemaRef ds:uri="http://schemas.microsoft.com/sharepoint/v3/contenttype/forms"/>
  </ds:schemaRefs>
</ds:datastoreItem>
</file>

<file path=customXml/itemProps2.xml><?xml version="1.0" encoding="utf-8"?>
<ds:datastoreItem xmlns:ds="http://schemas.openxmlformats.org/officeDocument/2006/customXml" ds:itemID="{FB31EF20-1BC2-482C-ACE1-680541D5312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88-F550 Crew</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2025-10-14T13:38:22Z</cp:lastPrinted>
  <dcterms:created xsi:type="dcterms:W3CDTF">2016-08-11T20:23:26Z</dcterms:created>
  <dcterms:modified xsi:type="dcterms:W3CDTF">2026-03-12T21:13:38Z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