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730"/>
  <workbookPr/>
  <mc:AlternateContent xmlns:mc="http://schemas.openxmlformats.org/markup-compatibility/2006">
    <mc:Choice Requires="x15">
      <x15ac:absPath xmlns:x15ac="http://schemas.microsoft.com/office/spreadsheetml/2010/11/ac" url="G:\Commodities Teams\Amy G files\Courtesy Ford - Current Status &amp; Order Sheets\Order Sheets\"/>
    </mc:Choice>
  </mc:AlternateContent>
  <xr:revisionPtr revIDLastSave="0" documentId="8_{0A32DCE1-2DE9-490F-8F86-376081494A98}" xr6:coauthVersionLast="47" xr6:coauthVersionMax="47" xr10:uidLastSave="{00000000-0000-0000-0000-000000000000}"/>
  <bookViews>
    <workbookView xWindow="-28920" yWindow="-120" windowWidth="29040" windowHeight="15720" xr2:uid="{00000000-000D-0000-FFFF-FFFF00000000}"/>
  </bookViews>
  <sheets>
    <sheet name="Line 88-F550 Crew" sheetId="1" r:id="rId1"/>
    <sheet name="Instructions"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48" i="1" l="1"/>
  <c r="D54" i="1"/>
  <c r="E34" i="1" l="1"/>
  <c r="E32" i="1"/>
  <c r="E31" i="1"/>
  <c r="E21" i="1"/>
  <c r="E36" i="1" l="1"/>
  <c r="E35" i="1"/>
  <c r="E33" i="1"/>
  <c r="E30" i="1"/>
  <c r="E29" i="1"/>
  <c r="E28" i="1"/>
  <c r="E27" i="1"/>
  <c r="E26" i="1"/>
  <c r="E25" i="1"/>
  <c r="E24" i="1"/>
  <c r="E23" i="1"/>
  <c r="E22" i="1"/>
  <c r="E20" i="1"/>
  <c r="E19" i="1"/>
  <c r="E11" i="1"/>
  <c r="E12" i="1"/>
  <c r="E13" i="1"/>
  <c r="E7" i="1" l="1"/>
  <c r="E10" i="1" l="1"/>
  <c r="E47" i="1" l="1"/>
  <c r="E46" i="1"/>
  <c r="E45" i="1"/>
  <c r="E44" i="1"/>
  <c r="E43" i="1"/>
  <c r="E42" i="1"/>
  <c r="E41" i="1"/>
  <c r="E40" i="1"/>
  <c r="E39" i="1"/>
  <c r="E38" i="1"/>
  <c r="E50" i="1" l="1"/>
  <c r="E53" i="1" s="1"/>
  <c r="E54" i="1" s="1"/>
</calcChain>
</file>

<file path=xl/sharedStrings.xml><?xml version="1.0" encoding="utf-8"?>
<sst xmlns="http://schemas.openxmlformats.org/spreadsheetml/2006/main" count="124" uniqueCount="110">
  <si>
    <t>This spreadsheet is not a purchase order</t>
  </si>
  <si>
    <t>Order Sheet Instructions</t>
  </si>
  <si>
    <t xml:space="preserve">1) Only one vehicle configuration may be entered on each Order Sheet.  Use a separate Order Sheet for each different vehicle configuration being ordered.  The listed configurations are the only configurations available.  However, additional configurations may be added to the contract upon request.  To request additional configurations, contact the dealer or OSP.
2) Enter the number of vehicles being ordered in the tan boxes under either Base Vehicle or Optional Configurations. 
3) Under Available Exterior Colors, enter the number of vehicles in the tan boxes to the right of the desired color(s).  Multiple Colors may be ordered on one Order Sheet. 
4) Under Optional Equipment, select "Yes" in the tan box if the option is desired.  Leave blank or select "No" if the option is not desired.  The listed options are the only options available.  However, additional options may be added to the contract upon request.  To request an option be added to the contract, contact the dealer or OSP.
5) The cost per vehicle and total order cost will automatically calculate at the bottom of the Order Sheet.  </t>
  </si>
  <si>
    <t>Ford F-550 Diesel 
Crew Cab Chassis</t>
  </si>
  <si>
    <t>Contract Line</t>
  </si>
  <si>
    <t>Delivery ARO</t>
  </si>
  <si>
    <t>180-365 Days</t>
  </si>
  <si>
    <t>State Contract Number</t>
  </si>
  <si>
    <t>Vendor</t>
  </si>
  <si>
    <t>Courtesy Ford</t>
  </si>
  <si>
    <t>Base Vehicle</t>
  </si>
  <si>
    <t>Vehicle Description</t>
  </si>
  <si>
    <t>Order Code</t>
  </si>
  <si>
    <t>Unit Price</t>
  </si>
  <si>
    <t>Quantity</t>
  </si>
  <si>
    <t>Extended Price</t>
  </si>
  <si>
    <t>Optional Configuration</t>
  </si>
  <si>
    <t>Description</t>
  </si>
  <si>
    <t>Available Exterior Colors</t>
  </si>
  <si>
    <t>(UM) Agate Black Metallic</t>
  </si>
  <si>
    <t>(M7) Carbonized Gray Metallic</t>
  </si>
  <si>
    <t>(HX) Antimatter Blue Metallic</t>
  </si>
  <si>
    <t>(Z1) Oxford White</t>
  </si>
  <si>
    <t>Optional Equipment</t>
  </si>
  <si>
    <t>Option Description</t>
  </si>
  <si>
    <t>Option Code</t>
  </si>
  <si>
    <t>Option Unit Price</t>
  </si>
  <si>
    <t>Add Option</t>
  </si>
  <si>
    <t>Cloth 40/20/40 Split Bench</t>
  </si>
  <si>
    <t>Trim Type 1</t>
  </si>
  <si>
    <t>TGK</t>
  </si>
  <si>
    <t>4x4 Electronic Shift-On-The-Fly</t>
  </si>
  <si>
    <t>65M</t>
  </si>
  <si>
    <t>65C</t>
  </si>
  <si>
    <t>Skid Plate Package</t>
  </si>
  <si>
    <t>41P</t>
  </si>
  <si>
    <t>68M/X8L/X4L</t>
  </si>
  <si>
    <t xml:space="preserve">Cab Steps </t>
  </si>
  <si>
    <t>18B</t>
  </si>
  <si>
    <t>High Capacity Trailer Tow Package</t>
  </si>
  <si>
    <t>Suspension Pkg., Extra Heavy Svc. Front</t>
  </si>
  <si>
    <t>67X</t>
  </si>
  <si>
    <t>Suspension Pkg., Heavy Svc. Front</t>
  </si>
  <si>
    <t>67H</t>
  </si>
  <si>
    <t>Rear veiw camera &amp; prep kit</t>
  </si>
  <si>
    <t>90L</t>
  </si>
  <si>
    <t>Cruise Control</t>
  </si>
  <si>
    <t>Brake Controller</t>
  </si>
  <si>
    <t>52B</t>
  </si>
  <si>
    <t>Daytime Running Lamps</t>
  </si>
  <si>
    <t>Axle, Limited Slip 6.7L</t>
  </si>
  <si>
    <t xml:space="preserve">X4N (4.10 ratio) /X4L(4.30) </t>
  </si>
  <si>
    <t>Axle, Limited Slip 6.8L</t>
  </si>
  <si>
    <t>X8L (4.88 ratio)</t>
  </si>
  <si>
    <t>Bodies</t>
  </si>
  <si>
    <t>Service Body: DRW 60" CA</t>
  </si>
  <si>
    <t>6108DJ54</t>
  </si>
  <si>
    <t>Service Body: DRW 60" CA w/ Flip Tops</t>
  </si>
  <si>
    <t>6108DFJ</t>
  </si>
  <si>
    <t>Service Body: DRW 84" CA</t>
  </si>
  <si>
    <t>6132D54J</t>
  </si>
  <si>
    <t>Service Body: DRW 84" CA w/ Flip Tops</t>
  </si>
  <si>
    <t>6132D54FJ</t>
  </si>
  <si>
    <t>Gooseneck Body: DRW 60" CA</t>
  </si>
  <si>
    <t>CM DT-9</t>
  </si>
  <si>
    <t>Flat Bed: DRW 60" CA</t>
  </si>
  <si>
    <t>Gooseneck Body: DRW 84" CA</t>
  </si>
  <si>
    <t>CM DT-11</t>
  </si>
  <si>
    <t>Flat Bed: DRW 84" CA</t>
  </si>
  <si>
    <t>Dump Body: DRW 60" CA</t>
  </si>
  <si>
    <t>RUGBY 9'</t>
  </si>
  <si>
    <t>Dump Body: DRW 84" CA</t>
  </si>
  <si>
    <t>RUGBY 11'</t>
  </si>
  <si>
    <t>Cost for Each Vehicle Plus Options</t>
  </si>
  <si>
    <t>1 EA</t>
  </si>
  <si>
    <t>Additional Costs</t>
  </si>
  <si>
    <t>0.35% Contract Administrative Fee</t>
  </si>
  <si>
    <t>LA DEQ Waste Tire Fee (5 tires X $2.25 each)</t>
  </si>
  <si>
    <t>LA Safety Inspection Sticker - 2 Year</t>
  </si>
  <si>
    <t>Total Cost for Each Vehicle</t>
  </si>
  <si>
    <t>Total Cost for All Vehicles</t>
  </si>
  <si>
    <t>Agency  Information</t>
  </si>
  <si>
    <t>Delivery Point of Contact Name:</t>
  </si>
  <si>
    <t>LPAA Approval No</t>
  </si>
  <si>
    <t>Phone:</t>
  </si>
  <si>
    <t>Agency Name</t>
  </si>
  <si>
    <t>Email:</t>
  </si>
  <si>
    <t>Shopping Cart</t>
  </si>
  <si>
    <t>Vendor Information</t>
  </si>
  <si>
    <t>Mike Solomon</t>
  </si>
  <si>
    <t xml:space="preserve">Vendor No. </t>
  </si>
  <si>
    <t>337-332-2145</t>
  </si>
  <si>
    <t>msolomon@courtesyautomotive.com</t>
  </si>
  <si>
    <t>NC</t>
  </si>
  <si>
    <r>
      <t xml:space="preserve">All Season BSW Max Traction Tires Six 
</t>
    </r>
    <r>
      <rPr>
        <sz val="9"/>
        <rFont val="Calibri"/>
        <family val="2"/>
        <scheme val="minor"/>
      </rPr>
      <t>(Must Select 4x4)</t>
    </r>
  </si>
  <si>
    <r>
      <t xml:space="preserve">Fuel Tank, 28.5 Gallon Midship 
</t>
    </r>
    <r>
      <rPr>
        <sz val="9"/>
        <rFont val="Calibri"/>
        <family val="2"/>
        <scheme val="minor"/>
      </rPr>
      <t>(Outside Frame)</t>
    </r>
  </si>
  <si>
    <r>
      <t xml:space="preserve">Fuel Tank, Dual Diesel 
</t>
    </r>
    <r>
      <rPr>
        <sz val="9"/>
        <rFont val="Calibri"/>
        <family val="2"/>
        <scheme val="minor"/>
      </rPr>
      <t>(28.5 &amp; 40 Gal., Outside Frame)</t>
    </r>
  </si>
  <si>
    <r>
      <t xml:space="preserve">19,500 GVWR Package 
</t>
    </r>
    <r>
      <rPr>
        <sz val="9"/>
        <rFont val="Calibri"/>
        <family val="2"/>
        <scheme val="minor"/>
      </rPr>
      <t>(Includes Limited Slip Rear End (4.88 Gas/4.30 Diesel)</t>
    </r>
  </si>
  <si>
    <r>
      <t xml:space="preserve">Power Equipment Group 
</t>
    </r>
    <r>
      <rPr>
        <sz val="9"/>
        <rFont val="Calibri"/>
        <family val="2"/>
        <scheme val="minor"/>
      </rPr>
      <t>(Includes power windows and door locks)</t>
    </r>
  </si>
  <si>
    <t>PO #</t>
  </si>
  <si>
    <t>RWD/DRW w/6.7L Diesel</t>
  </si>
  <si>
    <t>W5G-660A-99T</t>
  </si>
  <si>
    <t>RWD/DRW w/7.3L Gas</t>
  </si>
  <si>
    <t>W5G-660A-99N</t>
  </si>
  <si>
    <t xml:space="preserve">4WD/DRW w/ 6.7L Diesel </t>
  </si>
  <si>
    <t>W5H-660A-99T</t>
  </si>
  <si>
    <t>RWD/DRW 84" CA 6.7L Diesel W5G</t>
  </si>
  <si>
    <t>169" WB W5G-99T</t>
  </si>
  <si>
    <t>4WD/DRW w/7.3L Gas</t>
  </si>
  <si>
    <t>W5H-660A-99N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</si>
</sst>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_(&quot;$&quot;* \(#,##0.00\);_(&quot;$&quot;* &quot;-&quot;??_);_(@_)"/>
    <numFmt numFmtId="164" formatCode="[&lt;=9999999]###\-####;\(###\)\ ###\-####"/>
  </numFmts>
  <fonts count="12" x14ac:knownFonts="1">
    <font>
      <sz val="11"/>
      <color theme="1"/>
      <name val="Calibri"/>
      <family val="2"/>
      <scheme val="minor"/>
    </font>
    <font>
      <sz val="11"/>
      <color theme="1"/>
      <name val="Calibri"/>
      <family val="2"/>
      <scheme val="minor"/>
    </font>
    <font>
      <b/>
      <u/>
      <sz val="14"/>
      <color rgb="FFFF0000"/>
      <name val="Calibri"/>
      <family val="2"/>
      <scheme val="minor"/>
    </font>
    <font>
      <sz val="11"/>
      <name val="Calibri"/>
      <family val="2"/>
      <scheme val="minor"/>
    </font>
    <font>
      <sz val="11"/>
      <color rgb="FFFF0000"/>
      <name val="Calibri"/>
      <family val="2"/>
      <scheme val="minor"/>
    </font>
    <font>
      <b/>
      <sz val="16"/>
      <name val="Calibri"/>
      <family val="2"/>
      <scheme val="minor"/>
    </font>
    <font>
      <b/>
      <sz val="11"/>
      <name val="Calibri"/>
      <family val="2"/>
      <scheme val="minor"/>
    </font>
    <font>
      <b/>
      <sz val="14"/>
      <name val="Calibri"/>
      <family val="2"/>
      <scheme val="minor"/>
    </font>
    <font>
      <sz val="12"/>
      <name val="Calibri"/>
      <family val="2"/>
      <scheme val="minor"/>
    </font>
    <font>
      <sz val="12"/>
      <color theme="1"/>
      <name val="Calibri"/>
      <family val="2"/>
      <scheme val="minor"/>
    </font>
    <font>
      <b/>
      <sz val="12"/>
      <name val="Calibri"/>
      <family val="2"/>
      <scheme val="minor"/>
    </font>
    <font>
      <sz val="9"/>
      <name val="Calibri"/>
      <family val="2"/>
      <scheme val="minor"/>
    </font>
  </fonts>
  <fills count="6">
    <fill>
      <patternFill patternType="none"/>
    </fill>
    <fill>
      <patternFill patternType="gray125"/>
    </fill>
    <fill>
      <patternFill patternType="solid">
        <fgColor theme="7" tint="0.79998168889431442"/>
        <bgColor indexed="64"/>
      </patternFill>
    </fill>
    <fill>
      <patternFill patternType="solid">
        <fgColor rgb="FFFFFF00"/>
        <bgColor indexed="64"/>
      </patternFill>
    </fill>
    <fill>
      <patternFill patternType="solid">
        <fgColor theme="4" tint="0.59999389629810485"/>
        <bgColor indexed="64"/>
      </patternFill>
    </fill>
    <fill>
      <patternFill patternType="solid">
        <fgColor theme="0"/>
        <bgColor indexed="64"/>
      </patternFill>
    </fill>
  </fills>
  <borders count="33">
    <border>
      <left/>
      <right/>
      <top/>
      <bottom/>
      <diagonal/>
    </border>
    <border>
      <left style="double">
        <color indexed="64"/>
      </left>
      <right/>
      <top style="double">
        <color indexed="64"/>
      </top>
      <bottom/>
      <diagonal/>
    </border>
    <border>
      <left/>
      <right/>
      <top style="double">
        <color indexed="64"/>
      </top>
      <bottom/>
      <diagonal/>
    </border>
    <border>
      <left/>
      <right style="double">
        <color indexed="64"/>
      </right>
      <top style="double">
        <color indexed="64"/>
      </top>
      <bottom/>
      <diagonal/>
    </border>
    <border>
      <left style="double">
        <color indexed="64"/>
      </left>
      <right/>
      <top style="thin">
        <color indexed="64"/>
      </top>
      <bottom style="thin">
        <color indexed="64"/>
      </bottom>
      <diagonal/>
    </border>
    <border>
      <left/>
      <right/>
      <top style="thin">
        <color indexed="64"/>
      </top>
      <bottom style="thin">
        <color indexed="64"/>
      </bottom>
      <diagonal/>
    </border>
    <border>
      <left/>
      <right style="double">
        <color indexed="64"/>
      </right>
      <top style="thin">
        <color indexed="64"/>
      </top>
      <bottom style="thin">
        <color indexed="64"/>
      </bottom>
      <diagonal/>
    </border>
    <border>
      <left style="double">
        <color indexed="64"/>
      </left>
      <right/>
      <top style="medium">
        <color indexed="64"/>
      </top>
      <bottom style="medium">
        <color indexed="64"/>
      </bottom>
      <diagonal/>
    </border>
    <border>
      <left/>
      <right style="double">
        <color indexed="64"/>
      </right>
      <top style="medium">
        <color indexed="64"/>
      </top>
      <bottom style="medium">
        <color indexed="64"/>
      </bottom>
      <diagonal/>
    </border>
    <border>
      <left style="double">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double">
        <color indexed="64"/>
      </left>
      <right/>
      <top/>
      <bottom style="thin">
        <color indexed="64"/>
      </bottom>
      <diagonal/>
    </border>
    <border>
      <left/>
      <right/>
      <top/>
      <bottom style="thin">
        <color indexed="64"/>
      </bottom>
      <diagonal/>
    </border>
    <border>
      <left/>
      <right style="double">
        <color indexed="64"/>
      </right>
      <top/>
      <bottom style="thin">
        <color indexed="64"/>
      </bottom>
      <diagonal/>
    </border>
    <border>
      <left style="double">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style="double">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double">
        <color indexed="64"/>
      </left>
      <right style="thin">
        <color indexed="64"/>
      </right>
      <top style="thin">
        <color indexed="64"/>
      </top>
      <bottom style="medium">
        <color indexed="64"/>
      </bottom>
      <diagonal/>
    </border>
    <border>
      <left style="double">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double">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s>
  <cellStyleXfs count="2">
    <xf numFmtId="0" fontId="0" fillId="0" borderId="0"/>
    <xf numFmtId="44" fontId="1" fillId="0" borderId="0" applyFont="0" applyFill="0" applyBorder="0" applyAlignment="0" applyProtection="0"/>
  </cellStyleXfs>
  <cellXfs count="89">
    <xf numFmtId="0" fontId="0" fillId="0" borderId="0" xfId="0"/>
    <xf numFmtId="0" fontId="0" fillId="2" borderId="16" xfId="0" applyFill="1" applyBorder="1" applyProtection="1">
      <protection locked="0"/>
    </xf>
    <xf numFmtId="44" fontId="0" fillId="0" borderId="17" xfId="0" applyNumberFormat="1" applyBorder="1" applyProtection="1">
      <protection hidden="1"/>
    </xf>
    <xf numFmtId="44" fontId="0" fillId="0" borderId="17" xfId="0" applyNumberFormat="1" applyBorder="1" applyAlignment="1" applyProtection="1">
      <alignment horizontal="center"/>
      <protection hidden="1"/>
    </xf>
    <xf numFmtId="0" fontId="3" fillId="0" borderId="0" xfId="0" applyFont="1"/>
    <xf numFmtId="0" fontId="5" fillId="0" borderId="7" xfId="0" applyFont="1" applyBorder="1" applyAlignment="1" applyProtection="1">
      <alignment horizontal="center" wrapText="1"/>
      <protection hidden="1"/>
    </xf>
    <xf numFmtId="0" fontId="5" fillId="0" borderId="10" xfId="0" applyFont="1" applyBorder="1" applyAlignment="1" applyProtection="1">
      <alignment horizontal="center" vertical="center"/>
      <protection hidden="1"/>
    </xf>
    <xf numFmtId="0" fontId="6" fillId="0" borderId="15" xfId="0" applyFont="1" applyBorder="1" applyProtection="1">
      <protection hidden="1"/>
    </xf>
    <xf numFmtId="0" fontId="6" fillId="0" borderId="16" xfId="0" applyFont="1" applyBorder="1" applyProtection="1">
      <protection hidden="1"/>
    </xf>
    <xf numFmtId="0" fontId="6" fillId="0" borderId="17" xfId="0" applyFont="1" applyBorder="1" applyProtection="1">
      <protection hidden="1"/>
    </xf>
    <xf numFmtId="0" fontId="3" fillId="0" borderId="15" xfId="0" applyFont="1" applyBorder="1" applyAlignment="1" applyProtection="1">
      <alignment wrapText="1"/>
      <protection hidden="1"/>
    </xf>
    <xf numFmtId="0" fontId="3" fillId="0" borderId="16" xfId="0" applyFont="1" applyBorder="1" applyProtection="1">
      <protection hidden="1"/>
    </xf>
    <xf numFmtId="44" fontId="3" fillId="0" borderId="16" xfId="1" applyFont="1" applyBorder="1" applyProtection="1">
      <protection hidden="1"/>
    </xf>
    <xf numFmtId="0" fontId="3" fillId="2" borderId="16" xfId="0" applyFont="1" applyFill="1" applyBorder="1" applyProtection="1">
      <protection locked="0"/>
    </xf>
    <xf numFmtId="44" fontId="3" fillId="0" borderId="17" xfId="0" applyNumberFormat="1" applyFont="1" applyBorder="1" applyProtection="1">
      <protection hidden="1"/>
    </xf>
    <xf numFmtId="0" fontId="6" fillId="0" borderId="15" xfId="0" applyFont="1" applyBorder="1" applyAlignment="1" applyProtection="1">
      <alignment wrapText="1"/>
      <protection hidden="1"/>
    </xf>
    <xf numFmtId="0" fontId="3" fillId="2" borderId="19" xfId="0" applyFont="1" applyFill="1" applyBorder="1" applyAlignment="1" applyProtection="1">
      <alignment horizontal="center" wrapText="1"/>
      <protection locked="0"/>
    </xf>
    <xf numFmtId="0" fontId="3" fillId="0" borderId="16" xfId="0" applyFont="1" applyBorder="1" applyAlignment="1" applyProtection="1">
      <alignment horizontal="center"/>
      <protection hidden="1"/>
    </xf>
    <xf numFmtId="0" fontId="3" fillId="5" borderId="15" xfId="0" applyFont="1" applyFill="1" applyBorder="1" applyAlignment="1" applyProtection="1">
      <alignment wrapText="1"/>
      <protection hidden="1"/>
    </xf>
    <xf numFmtId="0" fontId="3" fillId="5" borderId="16" xfId="0" applyFont="1" applyFill="1" applyBorder="1" applyAlignment="1" applyProtection="1">
      <alignment horizontal="center"/>
      <protection hidden="1"/>
    </xf>
    <xf numFmtId="0" fontId="3" fillId="5" borderId="16" xfId="0" applyFont="1" applyFill="1" applyBorder="1" applyAlignment="1" applyProtection="1">
      <alignment horizontal="center" wrapText="1"/>
      <protection hidden="1"/>
    </xf>
    <xf numFmtId="44" fontId="3" fillId="5" borderId="17" xfId="0" applyNumberFormat="1" applyFont="1" applyFill="1" applyBorder="1" applyProtection="1">
      <protection hidden="1"/>
    </xf>
    <xf numFmtId="0" fontId="7" fillId="0" borderId="9" xfId="0" applyFont="1" applyBorder="1" applyAlignment="1" applyProtection="1">
      <alignment horizontal="center"/>
      <protection hidden="1"/>
    </xf>
    <xf numFmtId="0" fontId="7" fillId="0" borderId="10" xfId="0" applyFont="1" applyBorder="1" applyAlignment="1" applyProtection="1">
      <alignment horizontal="center"/>
      <protection hidden="1"/>
    </xf>
    <xf numFmtId="0" fontId="8" fillId="2" borderId="19" xfId="0" applyFont="1" applyFill="1" applyBorder="1" applyAlignment="1" applyProtection="1">
      <alignment horizontal="right" wrapText="1"/>
      <protection locked="0"/>
    </xf>
    <xf numFmtId="0" fontId="10" fillId="0" borderId="10" xfId="0" applyFont="1" applyBorder="1" applyAlignment="1" applyProtection="1">
      <alignment horizontal="center" vertical="center"/>
      <protection hidden="1"/>
    </xf>
    <xf numFmtId="0" fontId="10" fillId="0" borderId="8" xfId="0" applyFont="1" applyBorder="1" applyAlignment="1" applyProtection="1">
      <alignment horizontal="center" vertical="center"/>
      <protection hidden="1"/>
    </xf>
    <xf numFmtId="0" fontId="10" fillId="0" borderId="10" xfId="0" applyFont="1" applyBorder="1" applyAlignment="1" applyProtection="1">
      <alignment horizontal="center"/>
      <protection hidden="1"/>
    </xf>
    <xf numFmtId="44" fontId="3" fillId="0" borderId="0" xfId="0" applyNumberFormat="1" applyFont="1"/>
    <xf numFmtId="44" fontId="0" fillId="0" borderId="0" xfId="0" applyNumberFormat="1"/>
    <xf numFmtId="0" fontId="7" fillId="0" borderId="11" xfId="0" applyFont="1" applyBorder="1" applyAlignment="1" applyProtection="1">
      <alignment horizontal="center"/>
      <protection hidden="1"/>
    </xf>
    <xf numFmtId="0" fontId="7" fillId="0" borderId="8" xfId="0" applyFont="1" applyBorder="1" applyAlignment="1" applyProtection="1">
      <alignment horizontal="center"/>
      <protection hidden="1"/>
    </xf>
    <xf numFmtId="44" fontId="3" fillId="0" borderId="16" xfId="1" applyFont="1" applyBorder="1" applyAlignment="1" applyProtection="1">
      <alignment horizontal="right"/>
      <protection hidden="1"/>
    </xf>
    <xf numFmtId="44" fontId="3" fillId="0" borderId="16" xfId="1" applyFont="1" applyFill="1" applyBorder="1" applyAlignment="1" applyProtection="1">
      <alignment horizontal="right"/>
      <protection hidden="1"/>
    </xf>
    <xf numFmtId="44" fontId="3" fillId="5" borderId="16" xfId="1" applyFont="1" applyFill="1" applyBorder="1" applyAlignment="1" applyProtection="1">
      <alignment horizontal="right"/>
      <protection hidden="1"/>
    </xf>
    <xf numFmtId="0" fontId="5" fillId="4" borderId="15" xfId="0" applyFont="1" applyFill="1" applyBorder="1" applyAlignment="1" applyProtection="1">
      <alignment horizontal="center"/>
      <protection hidden="1"/>
    </xf>
    <xf numFmtId="0" fontId="3" fillId="5" borderId="22" xfId="0" applyFont="1" applyFill="1" applyBorder="1" applyAlignment="1" applyProtection="1">
      <alignment horizontal="left" wrapText="1"/>
      <protection hidden="1"/>
    </xf>
    <xf numFmtId="0" fontId="2" fillId="3" borderId="1" xfId="0" applyFont="1" applyFill="1" applyBorder="1" applyAlignment="1" applyProtection="1">
      <alignment horizontal="centerContinuous"/>
      <protection hidden="1"/>
    </xf>
    <xf numFmtId="0" fontId="4" fillId="3" borderId="2" xfId="0" applyFont="1" applyFill="1" applyBorder="1" applyAlignment="1" applyProtection="1">
      <alignment horizontal="centerContinuous"/>
      <protection hidden="1"/>
    </xf>
    <xf numFmtId="0" fontId="4" fillId="3" borderId="3" xfId="0" applyFont="1" applyFill="1" applyBorder="1" applyAlignment="1" applyProtection="1">
      <alignment horizontal="centerContinuous"/>
      <protection hidden="1"/>
    </xf>
    <xf numFmtId="0" fontId="5" fillId="4" borderId="12" xfId="0" applyFont="1" applyFill="1" applyBorder="1" applyAlignment="1" applyProtection="1">
      <alignment horizontal="centerContinuous"/>
      <protection hidden="1"/>
    </xf>
    <xf numFmtId="0" fontId="5" fillId="4" borderId="13" xfId="0" applyFont="1" applyFill="1" applyBorder="1" applyAlignment="1" applyProtection="1">
      <alignment horizontal="centerContinuous"/>
      <protection hidden="1"/>
    </xf>
    <xf numFmtId="0" fontId="5" fillId="4" borderId="14" xfId="0" applyFont="1" applyFill="1" applyBorder="1" applyAlignment="1" applyProtection="1">
      <alignment horizontal="centerContinuous"/>
      <protection hidden="1"/>
    </xf>
    <xf numFmtId="0" fontId="7" fillId="4" borderId="4" xfId="0" applyFont="1" applyFill="1" applyBorder="1" applyAlignment="1" applyProtection="1">
      <alignment horizontal="centerContinuous" wrapText="1"/>
      <protection hidden="1"/>
    </xf>
    <xf numFmtId="0" fontId="7" fillId="4" borderId="5" xfId="0" applyFont="1" applyFill="1" applyBorder="1" applyAlignment="1" applyProtection="1">
      <alignment horizontal="centerContinuous" wrapText="1"/>
      <protection hidden="1"/>
    </xf>
    <xf numFmtId="0" fontId="7" fillId="4" borderId="6" xfId="0" applyFont="1" applyFill="1" applyBorder="1" applyAlignment="1" applyProtection="1">
      <alignment horizontal="centerContinuous" wrapText="1"/>
      <protection hidden="1"/>
    </xf>
    <xf numFmtId="0" fontId="9" fillId="0" borderId="20" xfId="0" applyFont="1" applyBorder="1" applyAlignment="1" applyProtection="1">
      <alignment horizontal="centerContinuous" wrapText="1"/>
      <protection hidden="1"/>
    </xf>
    <xf numFmtId="0" fontId="9" fillId="0" borderId="21" xfId="0" applyFont="1" applyBorder="1" applyAlignment="1" applyProtection="1">
      <alignment horizontal="centerContinuous" wrapText="1"/>
      <protection hidden="1"/>
    </xf>
    <xf numFmtId="0" fontId="9" fillId="0" borderId="19" xfId="0" applyFont="1" applyBorder="1" applyAlignment="1" applyProtection="1">
      <alignment horizontal="center" wrapText="1"/>
      <protection hidden="1"/>
    </xf>
    <xf numFmtId="0" fontId="9" fillId="0" borderId="18" xfId="0" applyFont="1" applyBorder="1" applyAlignment="1" applyProtection="1">
      <alignment horizontal="center" wrapText="1"/>
      <protection hidden="1"/>
    </xf>
    <xf numFmtId="0" fontId="3" fillId="0" borderId="15" xfId="0" applyFont="1" applyBorder="1" applyAlignment="1" applyProtection="1">
      <alignment horizontal="centerContinuous"/>
      <protection hidden="1"/>
    </xf>
    <xf numFmtId="0" fontId="3" fillId="0" borderId="16" xfId="0" applyFont="1" applyBorder="1" applyAlignment="1" applyProtection="1">
      <alignment horizontal="centerContinuous"/>
      <protection hidden="1"/>
    </xf>
    <xf numFmtId="0" fontId="3" fillId="5" borderId="4" xfId="0" applyFont="1" applyFill="1" applyBorder="1" applyAlignment="1" applyProtection="1">
      <alignment horizontal="centerContinuous"/>
      <protection hidden="1"/>
    </xf>
    <xf numFmtId="0" fontId="3" fillId="5" borderId="5" xfId="0" applyFont="1" applyFill="1" applyBorder="1" applyAlignment="1" applyProtection="1">
      <alignment horizontal="centerContinuous"/>
      <protection hidden="1"/>
    </xf>
    <xf numFmtId="0" fontId="3" fillId="5" borderId="21" xfId="0" applyFont="1" applyFill="1" applyBorder="1" applyAlignment="1" applyProtection="1">
      <alignment horizontal="centerContinuous"/>
      <protection hidden="1"/>
    </xf>
    <xf numFmtId="0" fontId="7" fillId="4" borderId="4" xfId="0" applyFont="1" applyFill="1" applyBorder="1" applyAlignment="1" applyProtection="1">
      <alignment horizontal="centerContinuous"/>
      <protection hidden="1"/>
    </xf>
    <xf numFmtId="0" fontId="7" fillId="4" borderId="5" xfId="0" applyFont="1" applyFill="1" applyBorder="1" applyAlignment="1" applyProtection="1">
      <alignment horizontal="centerContinuous"/>
      <protection hidden="1"/>
    </xf>
    <xf numFmtId="0" fontId="7" fillId="4" borderId="6" xfId="0" applyFont="1" applyFill="1" applyBorder="1" applyAlignment="1" applyProtection="1">
      <alignment horizontal="centerContinuous"/>
      <protection hidden="1"/>
    </xf>
    <xf numFmtId="0" fontId="7" fillId="4" borderId="15" xfId="0" applyFont="1" applyFill="1" applyBorder="1" applyAlignment="1" applyProtection="1">
      <alignment horizontal="centerContinuous"/>
      <protection hidden="1"/>
    </xf>
    <xf numFmtId="0" fontId="7" fillId="4" borderId="16" xfId="0" applyFont="1" applyFill="1" applyBorder="1" applyAlignment="1" applyProtection="1">
      <alignment horizontal="centerContinuous"/>
      <protection hidden="1"/>
    </xf>
    <xf numFmtId="0" fontId="7" fillId="4" borderId="17" xfId="0" applyFont="1" applyFill="1" applyBorder="1" applyAlignment="1" applyProtection="1">
      <alignment horizontal="centerContinuous"/>
      <protection hidden="1"/>
    </xf>
    <xf numFmtId="0" fontId="7" fillId="4" borderId="23" xfId="0" applyFont="1" applyFill="1" applyBorder="1" applyAlignment="1" applyProtection="1">
      <alignment horizontal="centerContinuous"/>
      <protection hidden="1"/>
    </xf>
    <xf numFmtId="0" fontId="7" fillId="4" borderId="24" xfId="0" applyFont="1" applyFill="1" applyBorder="1" applyAlignment="1" applyProtection="1">
      <alignment horizontal="centerContinuous"/>
      <protection hidden="1"/>
    </xf>
    <xf numFmtId="0" fontId="7" fillId="4" borderId="25" xfId="0" applyFont="1" applyFill="1" applyBorder="1" applyAlignment="1" applyProtection="1">
      <alignment horizontal="centerContinuous"/>
      <protection hidden="1"/>
    </xf>
    <xf numFmtId="0" fontId="3" fillId="2" borderId="0" xfId="0" applyFont="1" applyFill="1" applyAlignment="1" applyProtection="1">
      <alignment wrapText="1"/>
      <protection locked="0"/>
    </xf>
    <xf numFmtId="0" fontId="3" fillId="5" borderId="0" xfId="0" applyFont="1" applyFill="1"/>
    <xf numFmtId="164" fontId="3" fillId="5" borderId="0" xfId="0" applyNumberFormat="1" applyFont="1" applyFill="1"/>
    <xf numFmtId="0" fontId="3" fillId="0" borderId="26" xfId="0" applyFont="1" applyBorder="1" applyAlignment="1">
      <alignment horizontal="right"/>
    </xf>
    <xf numFmtId="0" fontId="3" fillId="2" borderId="27" xfId="0" applyFont="1" applyFill="1" applyBorder="1" applyAlignment="1" applyProtection="1">
      <alignment wrapText="1"/>
      <protection locked="0"/>
    </xf>
    <xf numFmtId="0" fontId="3" fillId="0" borderId="27" xfId="0" applyFont="1" applyBorder="1"/>
    <xf numFmtId="0" fontId="3" fillId="2" borderId="28" xfId="0" applyFont="1" applyFill="1" applyBorder="1" applyAlignment="1" applyProtection="1">
      <alignment horizontal="left"/>
      <protection locked="0"/>
    </xf>
    <xf numFmtId="0" fontId="3" fillId="0" borderId="29" xfId="0" applyFont="1" applyBorder="1" applyAlignment="1">
      <alignment horizontal="right"/>
    </xf>
    <xf numFmtId="0" fontId="3" fillId="2" borderId="30" xfId="0" applyFont="1" applyFill="1" applyBorder="1" applyAlignment="1" applyProtection="1">
      <alignment horizontal="left" wrapText="1"/>
      <protection locked="0"/>
    </xf>
    <xf numFmtId="0" fontId="6" fillId="0" borderId="29" xfId="0" applyFont="1" applyBorder="1" applyAlignment="1">
      <alignment horizontal="right" wrapText="1"/>
    </xf>
    <xf numFmtId="0" fontId="6" fillId="5" borderId="30" xfId="0" applyFont="1" applyFill="1" applyBorder="1" applyAlignment="1">
      <alignment horizontal="center"/>
    </xf>
    <xf numFmtId="164" fontId="3" fillId="5" borderId="30" xfId="0" applyNumberFormat="1" applyFont="1" applyFill="1" applyBorder="1"/>
    <xf numFmtId="0" fontId="3" fillId="0" borderId="31" xfId="0" applyFont="1" applyBorder="1" applyAlignment="1">
      <alignment horizontal="right"/>
    </xf>
    <xf numFmtId="0" fontId="3" fillId="5" borderId="13" xfId="0" applyFont="1" applyFill="1" applyBorder="1"/>
    <xf numFmtId="0" fontId="3" fillId="5" borderId="32" xfId="0" applyFont="1" applyFill="1" applyBorder="1"/>
    <xf numFmtId="0" fontId="7" fillId="4" borderId="31" xfId="0" applyFont="1" applyFill="1" applyBorder="1" applyAlignment="1" applyProtection="1">
      <alignment horizontal="centerContinuous"/>
      <protection hidden="1"/>
    </xf>
    <xf numFmtId="0" fontId="7" fillId="4" borderId="13" xfId="0" applyFont="1" applyFill="1" applyBorder="1" applyAlignment="1" applyProtection="1">
      <alignment horizontal="centerContinuous"/>
      <protection hidden="1"/>
    </xf>
    <xf numFmtId="0" fontId="7" fillId="4" borderId="32" xfId="0" applyFont="1" applyFill="1" applyBorder="1" applyAlignment="1" applyProtection="1">
      <alignment horizontal="centerContinuous"/>
      <protection hidden="1"/>
    </xf>
    <xf numFmtId="0" fontId="3" fillId="2" borderId="13" xfId="0" applyFont="1" applyFill="1" applyBorder="1" applyAlignment="1" applyProtection="1">
      <alignment wrapText="1"/>
      <protection locked="0"/>
    </xf>
    <xf numFmtId="0" fontId="3" fillId="0" borderId="13" xfId="0" applyFont="1" applyBorder="1"/>
    <xf numFmtId="0" fontId="3" fillId="2" borderId="32" xfId="0" applyFont="1" applyFill="1" applyBorder="1" applyAlignment="1" applyProtection="1">
      <alignment horizontal="left"/>
      <protection locked="0"/>
    </xf>
    <xf numFmtId="0" fontId="3" fillId="0" borderId="0" xfId="0" applyFont="1" applyAlignment="1">
      <alignment horizontal="center"/>
    </xf>
    <xf numFmtId="0" fontId="7" fillId="0" borderId="0" xfId="0" applyFont="1" applyAlignment="1">
      <alignment horizontal="center"/>
    </xf>
    <xf numFmtId="14" fontId="3" fillId="0" borderId="0" xfId="0" applyNumberFormat="1" applyFont="1"/>
    <xf numFmtId="0" fontId="9" fillId="0" borderId="18" xfId="0" applyFont="1" applyBorder="1" applyAlignment="1" applyProtection="1">
      <alignment horizontal="centerContinuous" wrapText="1"/>
      <protection hidden="1"/>
    </xf>
  </cellXfs>
  <cellStyles count="2">
    <cellStyle name="Currency"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F62"/>
  <sheetViews>
    <sheetView tabSelected="1" view="pageLayout" zoomScaleNormal="100" workbookViewId="0">
      <selection activeCell="E3" sqref="E3"/>
    </sheetView>
  </sheetViews>
  <sheetFormatPr defaultColWidth="8.7109375" defaultRowHeight="15" x14ac:dyDescent="0.25"/>
  <cols>
    <col min="1" max="1" width="38.140625" style="4" bestFit="1" customWidth="1"/>
    <col min="2" max="2" width="15.140625" style="4" bestFit="1" customWidth="1"/>
    <col min="3" max="3" width="16.5703125" style="4" customWidth="1"/>
    <col min="4" max="4" width="15.28515625" style="4" customWidth="1"/>
    <col min="5" max="5" width="16.5703125" style="4" customWidth="1"/>
    <col min="6" max="6" width="12.5703125" style="4" bestFit="1" customWidth="1"/>
    <col min="7" max="16384" width="8.7109375" style="4"/>
  </cols>
  <sheetData>
    <row r="1" spans="1:6" ht="15.75" thickBot="1" x14ac:dyDescent="0.3">
      <c r="A1" s="4" t="s">
        <v>99</v>
      </c>
      <c r="E1" s="87">
        <v>46174</v>
      </c>
    </row>
    <row r="2" spans="1:6" ht="27.4" customHeight="1" thickTop="1" thickBot="1" x14ac:dyDescent="0.35">
      <c r="A2" s="37" t="s">
        <v>0</v>
      </c>
      <c r="B2" s="38"/>
      <c r="C2" s="38"/>
      <c r="D2" s="38"/>
      <c r="E2" s="39"/>
    </row>
    <row r="3" spans="1:6" s="85" customFormat="1" ht="42.75" thickBot="1" x14ac:dyDescent="0.4">
      <c r="A3" s="5" t="s">
        <v>3</v>
      </c>
      <c r="B3" s="25" t="s">
        <v>4</v>
      </c>
      <c r="C3" s="6">
        <v>90</v>
      </c>
      <c r="D3" s="25" t="s">
        <v>5</v>
      </c>
      <c r="E3" s="26" t="s">
        <v>6</v>
      </c>
    </row>
    <row r="4" spans="1:6" s="86" customFormat="1" ht="19.5" thickBot="1" x14ac:dyDescent="0.35">
      <c r="A4" s="22" t="s">
        <v>7</v>
      </c>
      <c r="B4" s="27">
        <v>4400023793</v>
      </c>
      <c r="C4" s="23" t="s">
        <v>8</v>
      </c>
      <c r="D4" s="30" t="s">
        <v>9</v>
      </c>
      <c r="E4" s="31"/>
    </row>
    <row r="5" spans="1:6" ht="21" x14ac:dyDescent="0.35">
      <c r="A5" s="40" t="s">
        <v>10</v>
      </c>
      <c r="B5" s="41"/>
      <c r="C5" s="41"/>
      <c r="D5" s="41"/>
      <c r="E5" s="42"/>
    </row>
    <row r="6" spans="1:6" x14ac:dyDescent="0.25">
      <c r="A6" s="7" t="s">
        <v>11</v>
      </c>
      <c r="B6" s="8" t="s">
        <v>12</v>
      </c>
      <c r="C6" s="8" t="s">
        <v>13</v>
      </c>
      <c r="D6" s="8" t="s">
        <v>14</v>
      </c>
      <c r="E6" s="9" t="s">
        <v>15</v>
      </c>
    </row>
    <row r="7" spans="1:6" x14ac:dyDescent="0.25">
      <c r="A7" s="10" t="s">
        <v>100</v>
      </c>
      <c r="B7" s="11" t="s">
        <v>101</v>
      </c>
      <c r="C7" s="12">
        <v>65176</v>
      </c>
      <c r="D7" s="1"/>
      <c r="E7" s="2">
        <f>$C7*D7</f>
        <v>0</v>
      </c>
      <c r="F7" s="28"/>
    </row>
    <row r="8" spans="1:6" ht="18.75" x14ac:dyDescent="0.3">
      <c r="A8" s="43" t="s">
        <v>16</v>
      </c>
      <c r="B8" s="44"/>
      <c r="C8" s="44"/>
      <c r="D8" s="44"/>
      <c r="E8" s="45"/>
      <c r="F8" s="28"/>
    </row>
    <row r="9" spans="1:6" x14ac:dyDescent="0.25">
      <c r="A9" s="15" t="s">
        <v>17</v>
      </c>
      <c r="B9" s="8" t="s">
        <v>12</v>
      </c>
      <c r="C9" s="8" t="s">
        <v>13</v>
      </c>
      <c r="D9" s="8" t="s">
        <v>14</v>
      </c>
      <c r="E9" s="9" t="s">
        <v>15</v>
      </c>
      <c r="F9" s="28"/>
    </row>
    <row r="10" spans="1:6" x14ac:dyDescent="0.25">
      <c r="A10" s="10" t="s">
        <v>102</v>
      </c>
      <c r="B10" s="11" t="s">
        <v>103</v>
      </c>
      <c r="C10" s="12">
        <v>57760</v>
      </c>
      <c r="D10" s="1"/>
      <c r="E10" s="14">
        <f t="shared" ref="E10:E13" si="0">$C10*D10</f>
        <v>0</v>
      </c>
      <c r="F10" s="28"/>
    </row>
    <row r="11" spans="1:6" x14ac:dyDescent="0.25">
      <c r="A11" s="10" t="s">
        <v>104</v>
      </c>
      <c r="B11" s="11" t="s">
        <v>105</v>
      </c>
      <c r="C11" s="12">
        <v>68405</v>
      </c>
      <c r="D11" s="1"/>
      <c r="E11" s="14">
        <f t="shared" si="0"/>
        <v>0</v>
      </c>
      <c r="F11" s="28"/>
    </row>
    <row r="12" spans="1:6" x14ac:dyDescent="0.25">
      <c r="A12" s="10" t="s">
        <v>106</v>
      </c>
      <c r="B12" s="11" t="s">
        <v>107</v>
      </c>
      <c r="C12" s="12">
        <v>64347</v>
      </c>
      <c r="D12" s="1"/>
      <c r="E12" s="14">
        <f t="shared" si="0"/>
        <v>0</v>
      </c>
      <c r="F12" s="28"/>
    </row>
    <row r="13" spans="1:6" x14ac:dyDescent="0.25">
      <c r="A13" s="10" t="s">
        <v>108</v>
      </c>
      <c r="B13" s="11" t="s">
        <v>109</v>
      </c>
      <c r="C13" s="12">
        <v>63176</v>
      </c>
      <c r="D13" s="1"/>
      <c r="E13" s="14">
        <f t="shared" si="0"/>
        <v>0</v>
      </c>
      <c r="F13" s="28"/>
    </row>
    <row r="14" spans="1:6" customFormat="1" ht="18.75" x14ac:dyDescent="0.3">
      <c r="A14" s="43" t="s">
        <v>18</v>
      </c>
      <c r="B14" s="44"/>
      <c r="C14" s="44"/>
      <c r="D14" s="44"/>
      <c r="E14" s="45"/>
    </row>
    <row r="15" spans="1:6" customFormat="1" ht="15.75" x14ac:dyDescent="0.25">
      <c r="A15" s="48" t="s">
        <v>19</v>
      </c>
      <c r="B15" s="24"/>
      <c r="C15" s="88" t="s">
        <v>21</v>
      </c>
      <c r="D15" s="47"/>
      <c r="E15" s="16"/>
    </row>
    <row r="16" spans="1:6" customFormat="1" ht="15.75" customHeight="1" x14ac:dyDescent="0.25">
      <c r="A16" s="49" t="s">
        <v>20</v>
      </c>
      <c r="B16" s="24"/>
      <c r="C16" s="46" t="s">
        <v>22</v>
      </c>
      <c r="D16" s="47"/>
      <c r="E16" s="16"/>
    </row>
    <row r="17" spans="1:6" ht="18.75" x14ac:dyDescent="0.3">
      <c r="A17" s="55" t="s">
        <v>23</v>
      </c>
      <c r="B17" s="56"/>
      <c r="C17" s="56"/>
      <c r="D17" s="56"/>
      <c r="E17" s="57"/>
    </row>
    <row r="18" spans="1:6" x14ac:dyDescent="0.25">
      <c r="A18" s="7" t="s">
        <v>24</v>
      </c>
      <c r="B18" s="8" t="s">
        <v>25</v>
      </c>
      <c r="C18" s="8" t="s">
        <v>26</v>
      </c>
      <c r="D18" s="8" t="s">
        <v>27</v>
      </c>
      <c r="E18" s="9" t="s">
        <v>15</v>
      </c>
    </row>
    <row r="19" spans="1:6" customFormat="1" x14ac:dyDescent="0.25">
      <c r="A19" s="10" t="s">
        <v>28</v>
      </c>
      <c r="B19" s="17" t="s">
        <v>29</v>
      </c>
      <c r="C19" s="32">
        <v>286</v>
      </c>
      <c r="D19" s="13"/>
      <c r="E19" s="14">
        <f>IF(D19="Yes",$C19*SUM($D$7:$D$13),0)</f>
        <v>0</v>
      </c>
      <c r="F19" s="29"/>
    </row>
    <row r="20" spans="1:6" customFormat="1" ht="27.75" x14ac:dyDescent="0.25">
      <c r="A20" s="10" t="s">
        <v>94</v>
      </c>
      <c r="B20" s="17" t="s">
        <v>30</v>
      </c>
      <c r="C20" s="33">
        <v>195</v>
      </c>
      <c r="D20" s="13"/>
      <c r="E20" s="14">
        <f>IF(D20="Yes",$C20*SUM($D$7:$D$13),0)</f>
        <v>0</v>
      </c>
      <c r="F20" s="29"/>
    </row>
    <row r="21" spans="1:6" customFormat="1" x14ac:dyDescent="0.25">
      <c r="A21" s="18" t="s">
        <v>31</v>
      </c>
      <c r="B21" s="19">
        <v>213</v>
      </c>
      <c r="C21" s="34" t="s">
        <v>93</v>
      </c>
      <c r="D21" s="13"/>
      <c r="E21" s="14">
        <f>IF(D21="Yes","NC",0)</f>
        <v>0</v>
      </c>
      <c r="F21" s="29"/>
    </row>
    <row r="22" spans="1:6" customFormat="1" ht="27.75" x14ac:dyDescent="0.25">
      <c r="A22" s="10" t="s">
        <v>95</v>
      </c>
      <c r="B22" s="17" t="s">
        <v>32</v>
      </c>
      <c r="C22" s="32">
        <v>114</v>
      </c>
      <c r="D22" s="13"/>
      <c r="E22" s="14">
        <f t="shared" ref="E22:E30" si="1">IF(D22="Yes",$C22*SUM($D$7:$D$13),0)</f>
        <v>0</v>
      </c>
      <c r="F22" s="29"/>
    </row>
    <row r="23" spans="1:6" customFormat="1" ht="27.75" x14ac:dyDescent="0.25">
      <c r="A23" s="10" t="s">
        <v>96</v>
      </c>
      <c r="B23" s="17" t="s">
        <v>33</v>
      </c>
      <c r="C23" s="32">
        <v>569</v>
      </c>
      <c r="D23" s="13"/>
      <c r="E23" s="14">
        <f t="shared" si="1"/>
        <v>0</v>
      </c>
      <c r="F23" s="29"/>
    </row>
    <row r="24" spans="1:6" customFormat="1" x14ac:dyDescent="0.25">
      <c r="A24" s="10" t="s">
        <v>34</v>
      </c>
      <c r="B24" s="17" t="s">
        <v>35</v>
      </c>
      <c r="C24" s="32">
        <v>137</v>
      </c>
      <c r="D24" s="13"/>
      <c r="E24" s="14">
        <f t="shared" si="1"/>
        <v>0</v>
      </c>
      <c r="F24" s="29"/>
    </row>
    <row r="25" spans="1:6" customFormat="1" ht="36" customHeight="1" x14ac:dyDescent="0.25">
      <c r="A25" s="10" t="s">
        <v>97</v>
      </c>
      <c r="B25" s="17" t="s">
        <v>36</v>
      </c>
      <c r="C25" s="32">
        <v>1411</v>
      </c>
      <c r="D25" s="13"/>
      <c r="E25" s="14">
        <f t="shared" si="1"/>
        <v>0</v>
      </c>
      <c r="F25" s="29"/>
    </row>
    <row r="26" spans="1:6" customFormat="1" x14ac:dyDescent="0.25">
      <c r="A26" s="10" t="s">
        <v>37</v>
      </c>
      <c r="B26" s="17" t="s">
        <v>38</v>
      </c>
      <c r="C26" s="32">
        <v>405</v>
      </c>
      <c r="D26" s="13"/>
      <c r="E26" s="14">
        <f t="shared" si="1"/>
        <v>0</v>
      </c>
      <c r="F26" s="29"/>
    </row>
    <row r="27" spans="1:6" customFormat="1" x14ac:dyDescent="0.25">
      <c r="A27" s="18" t="s">
        <v>39</v>
      </c>
      <c r="B27" s="19">
        <v>535</v>
      </c>
      <c r="C27" s="34">
        <v>528</v>
      </c>
      <c r="D27" s="13"/>
      <c r="E27" s="14">
        <f t="shared" si="1"/>
        <v>0</v>
      </c>
      <c r="F27" s="29"/>
    </row>
    <row r="28" spans="1:6" customFormat="1" ht="13.9" customHeight="1" x14ac:dyDescent="0.25">
      <c r="A28" s="10" t="s">
        <v>40</v>
      </c>
      <c r="B28" s="17" t="s">
        <v>41</v>
      </c>
      <c r="C28" s="32">
        <v>115</v>
      </c>
      <c r="D28" s="13"/>
      <c r="E28" s="14">
        <f t="shared" si="1"/>
        <v>0</v>
      </c>
      <c r="F28" s="29"/>
    </row>
    <row r="29" spans="1:6" customFormat="1" x14ac:dyDescent="0.25">
      <c r="A29" s="10" t="s">
        <v>42</v>
      </c>
      <c r="B29" s="17" t="s">
        <v>43</v>
      </c>
      <c r="C29" s="32">
        <v>115</v>
      </c>
      <c r="D29" s="13"/>
      <c r="E29" s="14">
        <f t="shared" si="1"/>
        <v>0</v>
      </c>
      <c r="F29" s="29"/>
    </row>
    <row r="30" spans="1:6" customFormat="1" x14ac:dyDescent="0.25">
      <c r="A30" s="10" t="s">
        <v>44</v>
      </c>
      <c r="B30" s="17">
        <v>872</v>
      </c>
      <c r="C30" s="32">
        <v>468</v>
      </c>
      <c r="D30" s="13"/>
      <c r="E30" s="14">
        <f t="shared" si="1"/>
        <v>0</v>
      </c>
      <c r="F30" s="29"/>
    </row>
    <row r="31" spans="1:6" customFormat="1" ht="27.75" x14ac:dyDescent="0.25">
      <c r="A31" s="10" t="s">
        <v>98</v>
      </c>
      <c r="B31" s="17" t="s">
        <v>45</v>
      </c>
      <c r="C31" s="32" t="s">
        <v>93</v>
      </c>
      <c r="D31" s="13"/>
      <c r="E31" s="14">
        <f>IF(D33="Yes","NC",0)</f>
        <v>0</v>
      </c>
      <c r="F31" s="29"/>
    </row>
    <row r="32" spans="1:6" customFormat="1" x14ac:dyDescent="0.25">
      <c r="A32" s="10" t="s">
        <v>46</v>
      </c>
      <c r="B32" s="17">
        <v>525</v>
      </c>
      <c r="C32" s="32" t="s">
        <v>93</v>
      </c>
      <c r="D32" s="13"/>
      <c r="E32" s="14">
        <f>IF(D34="Yes","NC",0)</f>
        <v>0</v>
      </c>
      <c r="F32" s="29"/>
    </row>
    <row r="33" spans="1:6" customFormat="1" x14ac:dyDescent="0.25">
      <c r="A33" s="10" t="s">
        <v>47</v>
      </c>
      <c r="B33" s="17" t="s">
        <v>48</v>
      </c>
      <c r="C33" s="32">
        <v>273</v>
      </c>
      <c r="D33" s="13"/>
      <c r="E33" s="14">
        <f>IF(D33="Yes",$C33*SUM($D$7:$D$13),0)</f>
        <v>0</v>
      </c>
      <c r="F33" s="29"/>
    </row>
    <row r="34" spans="1:6" customFormat="1" x14ac:dyDescent="0.25">
      <c r="A34" s="10" t="s">
        <v>49</v>
      </c>
      <c r="B34" s="17">
        <v>942</v>
      </c>
      <c r="C34" s="32" t="s">
        <v>93</v>
      </c>
      <c r="D34" s="13"/>
      <c r="E34" s="14">
        <f>IF(D34="Yes","NC",0)</f>
        <v>0</v>
      </c>
      <c r="F34" s="29"/>
    </row>
    <row r="35" spans="1:6" customFormat="1" ht="30" x14ac:dyDescent="0.25">
      <c r="A35" s="18" t="s">
        <v>50</v>
      </c>
      <c r="B35" s="20" t="s">
        <v>51</v>
      </c>
      <c r="C35" s="34">
        <v>360</v>
      </c>
      <c r="D35" s="13"/>
      <c r="E35" s="14">
        <f>IF(D35="Yes",$C35*SUM($D$7:$D$13),0)</f>
        <v>0</v>
      </c>
      <c r="F35" s="29"/>
    </row>
    <row r="36" spans="1:6" customFormat="1" x14ac:dyDescent="0.25">
      <c r="A36" s="18" t="s">
        <v>52</v>
      </c>
      <c r="B36" s="20" t="s">
        <v>53</v>
      </c>
      <c r="C36" s="34">
        <v>360</v>
      </c>
      <c r="D36" s="13"/>
      <c r="E36" s="14">
        <f>IF(D36="Yes",$C36*SUM($D$7:$D$13),0)</f>
        <v>0</v>
      </c>
      <c r="F36" s="29"/>
    </row>
    <row r="37" spans="1:6" ht="18.75" x14ac:dyDescent="0.3">
      <c r="A37" s="55" t="s">
        <v>54</v>
      </c>
      <c r="B37" s="56"/>
      <c r="C37" s="56"/>
      <c r="D37" s="56"/>
      <c r="E37" s="57"/>
      <c r="F37" s="28"/>
    </row>
    <row r="38" spans="1:6" x14ac:dyDescent="0.25">
      <c r="A38" s="10" t="s">
        <v>55</v>
      </c>
      <c r="B38" s="17" t="s">
        <v>56</v>
      </c>
      <c r="C38" s="32">
        <v>12951</v>
      </c>
      <c r="D38" s="13"/>
      <c r="E38" s="14">
        <f>IF(D38="Yes",$C38*SUM($D$7:$D$16),0)</f>
        <v>0</v>
      </c>
      <c r="F38" s="28"/>
    </row>
    <row r="39" spans="1:6" x14ac:dyDescent="0.25">
      <c r="A39" s="18" t="s">
        <v>57</v>
      </c>
      <c r="B39" s="19" t="s">
        <v>58</v>
      </c>
      <c r="C39" s="34">
        <v>14892</v>
      </c>
      <c r="D39" s="13"/>
      <c r="E39" s="14">
        <f>IF(D39="Yes",$C39*SUM($D$7:$D$16),0)</f>
        <v>0</v>
      </c>
      <c r="F39" s="28"/>
    </row>
    <row r="40" spans="1:6" x14ac:dyDescent="0.25">
      <c r="A40" s="18" t="s">
        <v>59</v>
      </c>
      <c r="B40" s="19" t="s">
        <v>60</v>
      </c>
      <c r="C40" s="34">
        <v>15390</v>
      </c>
      <c r="D40" s="13"/>
      <c r="E40" s="14">
        <f>IF(D40="Yes",$C40*SUM($D$7:$D$16),0)</f>
        <v>0</v>
      </c>
      <c r="F40" s="28"/>
    </row>
    <row r="41" spans="1:6" x14ac:dyDescent="0.25">
      <c r="A41" s="18" t="s">
        <v>61</v>
      </c>
      <c r="B41" s="19" t="s">
        <v>62</v>
      </c>
      <c r="C41" s="34">
        <v>17436</v>
      </c>
      <c r="D41" s="13"/>
      <c r="E41" s="14">
        <f>IF(D41="Yes",$C41*SUM($D$7:$D$16),0)</f>
        <v>0</v>
      </c>
      <c r="F41" s="28"/>
    </row>
    <row r="42" spans="1:6" x14ac:dyDescent="0.25">
      <c r="A42" s="18" t="s">
        <v>63</v>
      </c>
      <c r="B42" s="19" t="s">
        <v>64</v>
      </c>
      <c r="C42" s="34">
        <v>6598</v>
      </c>
      <c r="D42" s="13"/>
      <c r="E42" s="14">
        <f>IF(D42="Yes",$C42*SUM($D$7:$D$16),0)</f>
        <v>0</v>
      </c>
      <c r="F42" s="28"/>
    </row>
    <row r="43" spans="1:6" x14ac:dyDescent="0.25">
      <c r="A43" s="18" t="s">
        <v>65</v>
      </c>
      <c r="B43" s="19" t="s">
        <v>64</v>
      </c>
      <c r="C43" s="34">
        <v>6474</v>
      </c>
      <c r="D43" s="13"/>
      <c r="E43" s="14">
        <f>IF(D43="Yes",$C43*SUM($D$7:$D$16),0)</f>
        <v>0</v>
      </c>
      <c r="F43" s="28"/>
    </row>
    <row r="44" spans="1:6" x14ac:dyDescent="0.25">
      <c r="A44" s="18" t="s">
        <v>66</v>
      </c>
      <c r="B44" s="19" t="s">
        <v>67</v>
      </c>
      <c r="C44" s="34">
        <v>6891</v>
      </c>
      <c r="D44" s="13"/>
      <c r="E44" s="14">
        <f>IF(D44="Yes",$C44*SUM($D$7:$D$16),0)</f>
        <v>0</v>
      </c>
      <c r="F44" s="28"/>
    </row>
    <row r="45" spans="1:6" x14ac:dyDescent="0.25">
      <c r="A45" s="18" t="s">
        <v>68</v>
      </c>
      <c r="B45" s="19" t="s">
        <v>67</v>
      </c>
      <c r="C45" s="34">
        <v>7187</v>
      </c>
      <c r="D45" s="13"/>
      <c r="E45" s="14">
        <f>IF(D45="Yes",$C45*SUM($D$7:$D$16),0)</f>
        <v>0</v>
      </c>
      <c r="F45" s="28"/>
    </row>
    <row r="46" spans="1:6" x14ac:dyDescent="0.25">
      <c r="A46" s="18" t="s">
        <v>69</v>
      </c>
      <c r="B46" s="19" t="s">
        <v>70</v>
      </c>
      <c r="C46" s="34">
        <v>16596</v>
      </c>
      <c r="D46" s="13"/>
      <c r="E46" s="14">
        <f>IF(D46="Yes",$C46*SUM($D$7:$D$16),0)</f>
        <v>0</v>
      </c>
      <c r="F46" s="28"/>
    </row>
    <row r="47" spans="1:6" x14ac:dyDescent="0.25">
      <c r="A47" s="18" t="s">
        <v>71</v>
      </c>
      <c r="B47" s="19" t="s">
        <v>72</v>
      </c>
      <c r="C47" s="34">
        <v>16987</v>
      </c>
      <c r="D47" s="13"/>
      <c r="E47" s="14">
        <f>IF(D47="Yes",$C47*SUM($D$7:$D$16),0)</f>
        <v>0</v>
      </c>
      <c r="F47" s="28"/>
    </row>
    <row r="48" spans="1:6" x14ac:dyDescent="0.25">
      <c r="A48" s="50" t="s">
        <v>73</v>
      </c>
      <c r="B48" s="51"/>
      <c r="C48" s="51"/>
      <c r="D48" s="11" t="s">
        <v>74</v>
      </c>
      <c r="E48" s="3">
        <f>IF(SUM(D7:D16)=0,0,SUM(E7:E13,E19:E47)/SUM(D7:D16))</f>
        <v>0</v>
      </c>
      <c r="F48" s="28"/>
    </row>
    <row r="49" spans="1:6" ht="18.75" x14ac:dyDescent="0.3">
      <c r="A49" s="58" t="s">
        <v>75</v>
      </c>
      <c r="B49" s="59"/>
      <c r="C49" s="59"/>
      <c r="D49" s="59"/>
      <c r="E49" s="60"/>
      <c r="F49" s="28"/>
    </row>
    <row r="50" spans="1:6" x14ac:dyDescent="0.25">
      <c r="A50" s="50" t="s">
        <v>76</v>
      </c>
      <c r="B50" s="51"/>
      <c r="C50" s="51"/>
      <c r="D50" s="51"/>
      <c r="E50" s="14">
        <f>ROUND(0.0035*E48,2)</f>
        <v>0</v>
      </c>
      <c r="F50" s="28"/>
    </row>
    <row r="51" spans="1:6" x14ac:dyDescent="0.25">
      <c r="A51" s="52" t="s">
        <v>77</v>
      </c>
      <c r="B51" s="53"/>
      <c r="C51" s="53"/>
      <c r="D51" s="54"/>
      <c r="E51" s="21">
        <v>11.25</v>
      </c>
      <c r="F51" s="28"/>
    </row>
    <row r="52" spans="1:6" x14ac:dyDescent="0.25">
      <c r="A52" s="50" t="s">
        <v>78</v>
      </c>
      <c r="B52" s="51"/>
      <c r="C52" s="51"/>
      <c r="D52" s="51"/>
      <c r="E52" s="14">
        <v>20</v>
      </c>
      <c r="F52" s="28"/>
    </row>
    <row r="53" spans="1:6" x14ac:dyDescent="0.25">
      <c r="A53" s="50" t="s">
        <v>79</v>
      </c>
      <c r="B53" s="51"/>
      <c r="C53" s="51"/>
      <c r="D53" s="11" t="s">
        <v>74</v>
      </c>
      <c r="E53" s="14">
        <f>IF(SUM(E48:E52)&lt;100,0,SUM(E48:E52))</f>
        <v>0</v>
      </c>
      <c r="F53" s="28"/>
    </row>
    <row r="54" spans="1:6" x14ac:dyDescent="0.25">
      <c r="A54" s="50" t="s">
        <v>80</v>
      </c>
      <c r="B54" s="51"/>
      <c r="C54" s="51"/>
      <c r="D54" s="11" t="str">
        <f>IF(SUM(D$7:D$13)=0,"",IF(SUM($D7:$D13)=1,"1 Vehicle",SUM($D7:$D13)&amp;" Vehicles"))</f>
        <v/>
      </c>
      <c r="E54" s="14">
        <f>E53*SUM(D8:D16)</f>
        <v>0</v>
      </c>
      <c r="F54" s="28"/>
    </row>
    <row r="55" spans="1:6" ht="18.75" x14ac:dyDescent="0.3">
      <c r="A55" s="61" t="s">
        <v>81</v>
      </c>
      <c r="B55" s="62"/>
      <c r="C55" s="62"/>
      <c r="D55" s="62"/>
      <c r="E55" s="63"/>
    </row>
    <row r="56" spans="1:6" x14ac:dyDescent="0.25">
      <c r="A56" s="67" t="s">
        <v>82</v>
      </c>
      <c r="B56" s="68"/>
      <c r="C56" s="68"/>
      <c r="D56" s="69" t="s">
        <v>83</v>
      </c>
      <c r="E56" s="70"/>
    </row>
    <row r="57" spans="1:6" x14ac:dyDescent="0.25">
      <c r="A57" s="71" t="s">
        <v>84</v>
      </c>
      <c r="B57" s="64"/>
      <c r="C57" s="64"/>
      <c r="D57" s="4" t="s">
        <v>85</v>
      </c>
      <c r="E57" s="72"/>
    </row>
    <row r="58" spans="1:6" x14ac:dyDescent="0.25">
      <c r="A58" s="76" t="s">
        <v>86</v>
      </c>
      <c r="B58" s="82"/>
      <c r="C58" s="82"/>
      <c r="D58" s="83" t="s">
        <v>87</v>
      </c>
      <c r="E58" s="84"/>
    </row>
    <row r="59" spans="1:6" ht="18.75" x14ac:dyDescent="0.3">
      <c r="A59" s="79" t="s">
        <v>88</v>
      </c>
      <c r="B59" s="80"/>
      <c r="C59" s="80"/>
      <c r="D59" s="80"/>
      <c r="E59" s="81"/>
    </row>
    <row r="60" spans="1:6" x14ac:dyDescent="0.25">
      <c r="A60" s="73" t="s">
        <v>9</v>
      </c>
      <c r="B60" s="65" t="s">
        <v>89</v>
      </c>
      <c r="C60" s="65"/>
      <c r="D60" s="65" t="s">
        <v>90</v>
      </c>
      <c r="E60" s="74">
        <v>310062165</v>
      </c>
    </row>
    <row r="61" spans="1:6" x14ac:dyDescent="0.25">
      <c r="A61" s="71" t="s">
        <v>84</v>
      </c>
      <c r="B61" s="66" t="s">
        <v>91</v>
      </c>
      <c r="C61" s="66"/>
      <c r="D61" s="66"/>
      <c r="E61" s="75"/>
    </row>
    <row r="62" spans="1:6" x14ac:dyDescent="0.25">
      <c r="A62" s="76" t="s">
        <v>86</v>
      </c>
      <c r="B62" s="77" t="s">
        <v>92</v>
      </c>
      <c r="C62" s="77"/>
      <c r="D62" s="77"/>
      <c r="E62" s="78"/>
    </row>
  </sheetData>
  <sheetProtection algorithmName="SHA-512" hashValue="jvO8GFKqekYd1hO4BNoRRVKBUQ83FmdMsEC2w3v+VYgKa1YsFJWKCUTyZl86Yp/p1GVNy8tkvhvfgxuXAK3bVg==" saltValue="Rac6Ckym7WyaXOPU7IWYWw==" spinCount="100000" sheet="1" formatColumns="0" formatRows="0"/>
  <dataValidations disablePrompts="1" count="3">
    <dataValidation type="list" allowBlank="1" showInputMessage="1" showErrorMessage="1" sqref="D19:D36 D38:D47" xr:uid="{00000000-0002-0000-0000-000000000000}">
      <formula1>"Yes, "</formula1>
    </dataValidation>
    <dataValidation type="custom" allowBlank="1" showInputMessage="1" showErrorMessage="1" error="Only one vehicle configuration may be used on each spreadsheet." sqref="D7 D10:D11" xr:uid="{00000000-0002-0000-0000-000001000000}">
      <formula1>IF(SUM(D10:D16)=0,TRUE,FALSE)</formula1>
    </dataValidation>
    <dataValidation type="custom" allowBlank="1" showInputMessage="1" showErrorMessage="1" error="Only one vehicle configuration may be used on each spreadsheet." sqref="D12:D13" xr:uid="{00000000-0002-0000-0000-000002000000}">
      <formula1>IF(SUM(D14:D21)=0,TRUE,FALSE)</formula1>
    </dataValidation>
  </dataValidations>
  <pageMargins left="0.25" right="0.25" top="0.75" bottom="0.75" header="0.3" footer="0.3"/>
  <pageSetup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004135-F354-4199-8F1F-EC8D7DF5F472}">
  <dimension ref="A1:A2"/>
  <sheetViews>
    <sheetView workbookViewId="0">
      <selection sqref="A1:A2"/>
    </sheetView>
  </sheetViews>
  <sheetFormatPr defaultRowHeight="15" x14ac:dyDescent="0.25"/>
  <cols>
    <col min="1" max="1" width="95.5703125" bestFit="1" customWidth="1"/>
  </cols>
  <sheetData>
    <row r="1" spans="1:1" s="4" customFormat="1" ht="21" x14ac:dyDescent="0.35">
      <c r="A1" s="35" t="s">
        <v>1</v>
      </c>
    </row>
    <row r="2" spans="1:1" s="4" customFormat="1" ht="198" customHeight="1" thickBot="1" x14ac:dyDescent="0.3">
      <c r="A2" s="36" t="s">
        <v>2</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1890375201E3F8418434AE71ACD52813" ma:contentTypeVersion="0" ma:contentTypeDescription="Create a new document." ma:contentTypeScope="" ma:versionID="e85fbd2aa0994b6491f5f2381f1de6f4">
  <xsd:schema xmlns:xsd="http://www.w3.org/2001/XMLSchema" xmlns:xs="http://www.w3.org/2001/XMLSchema" xmlns:p="http://schemas.microsoft.com/office/2006/metadata/properties" targetNamespace="http://schemas.microsoft.com/office/2006/metadata/properties" ma:root="true" ma:fieldsID="1b05d82d297216baf5b26c55225140df">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B31EF20-1BC2-482C-ACE1-680541D53126}">
  <ds:schemaRefs>
    <ds:schemaRef ds:uri="http://schemas.microsoft.com/office/2006/metadata/propertie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purl.org/dc/elements/1.1/"/>
    <ds:schemaRef ds:uri="http://www.w3.org/XML/1998/namespace"/>
    <ds:schemaRef ds:uri="http://purl.org/dc/dcmitype/"/>
  </ds:schemaRefs>
</ds:datastoreItem>
</file>

<file path=customXml/itemProps2.xml><?xml version="1.0" encoding="utf-8"?>
<ds:datastoreItem xmlns:ds="http://schemas.openxmlformats.org/officeDocument/2006/customXml" ds:itemID="{2170347E-1192-406C-8A9F-F0AA27E2DD9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3.xml><?xml version="1.0" encoding="utf-8"?>
<ds:datastoreItem xmlns:ds="http://schemas.openxmlformats.org/officeDocument/2006/customXml" ds:itemID="{1C94F223-C217-41DD-884C-B5DD2F00576E}">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Line 88-F550 Crew</vt:lpstr>
      <vt:lpstr>Instructions</vt:lpstr>
    </vt:vector>
  </TitlesOfParts>
  <Manager/>
  <Company>State of Louisiana</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Austin Bachman</dc:creator>
  <cp:keywords/>
  <dc:description/>
  <cp:lastModifiedBy>Raymond McKnight (DOA)</cp:lastModifiedBy>
  <cp:revision/>
  <cp:lastPrinted>2025-10-14T13:38:22Z</cp:lastPrinted>
  <dcterms:created xsi:type="dcterms:W3CDTF">2016-08-11T20:23:26Z</dcterms:created>
  <dcterms:modified xsi:type="dcterms:W3CDTF">2026-06-01T14:53:21Z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0x0101001890375201E3F8418434AE71ACD52813</vt:lpwstr>
  </property>
  <property fmtid="{D5CDD505-2E9C-101B-9397-08002B2CF9AE}" pid="3" name="Order">
    <vt:r8>203300</vt:r8>
  </property>
  <property fmtid="{D5CDD505-2E9C-101B-9397-08002B2CF9AE}" pid="4" name="TemplateUrl">
    <vt:lpwstr/>
  </property>
  <property fmtid="{D5CDD505-2E9C-101B-9397-08002B2CF9AE}" pid="5" name="_SourceUrl">
    <vt:lpwstr/>
  </property>
  <property fmtid="{D5CDD505-2E9C-101B-9397-08002B2CF9AE}" pid="6" name="_SharedFileIndex">
    <vt:lpwstr/>
  </property>
  <property fmtid="{D5CDD505-2E9C-101B-9397-08002B2CF9AE}" pid="7" name="xd_Signature">
    <vt:bool>false</vt:bool>
  </property>
  <property fmtid="{D5CDD505-2E9C-101B-9397-08002B2CF9AE}" pid="8" name="xd_ProgID">
    <vt:lpwstr/>
  </property>
</Properties>
</file>