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Contracts\11.1.2022 Award - Order Sheets\"/>
    </mc:Choice>
  </mc:AlternateContent>
  <bookViews>
    <workbookView xWindow="-1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D33" i="1" l="1"/>
  <c r="E30" i="1"/>
  <c r="E26" i="1"/>
  <c r="E25" i="1"/>
  <c r="E23" i="1"/>
  <c r="E22" i="1"/>
  <c r="E21" i="1"/>
  <c r="E20" i="1"/>
  <c r="E11" i="1"/>
  <c r="E8" i="1"/>
  <c r="E27" i="1" l="1"/>
  <c r="E29" i="1" s="1"/>
  <c r="E32" i="1" s="1"/>
  <c r="E33" i="1" s="1"/>
</calcChain>
</file>

<file path=xl/sharedStrings.xml><?xml version="1.0" encoding="utf-8"?>
<sst xmlns="http://schemas.openxmlformats.org/spreadsheetml/2006/main" count="78" uniqueCount="69">
  <si>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</si>
  <si>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</si>
  <si>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</si>
  <si>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</si>
  <si>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</si>
  <si>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</si>
  <si>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</si>
  <si>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Courtesy Ford</t>
  </si>
  <si>
    <t>Base Vehicle</t>
  </si>
  <si>
    <t>Vehicle Description</t>
  </si>
  <si>
    <t>Order Code</t>
  </si>
  <si>
    <t>Unit Price</t>
  </si>
  <si>
    <t>Quantity</t>
  </si>
  <si>
    <t>Extended Price</t>
  </si>
  <si>
    <t>Optional Configuration</t>
  </si>
  <si>
    <t>Description</t>
  </si>
  <si>
    <t>Available Interior Colors</t>
  </si>
  <si>
    <t>Ebony</t>
  </si>
  <si>
    <t>Available Exterior Colors</t>
  </si>
  <si>
    <t>Oxford White (YZ)</t>
  </si>
  <si>
    <t>Shadow Black (G1)</t>
  </si>
  <si>
    <t>Optional Equipment</t>
  </si>
  <si>
    <t>Option Description</t>
  </si>
  <si>
    <t>Option Code</t>
  </si>
  <si>
    <t>Option Unit Price</t>
  </si>
  <si>
    <t>Add Option</t>
  </si>
  <si>
    <t>Cruise Control</t>
  </si>
  <si>
    <t>52B</t>
  </si>
  <si>
    <t>1 EA</t>
  </si>
  <si>
    <t>Additional Costs</t>
  </si>
  <si>
    <t>0.35% Contract Administrative Fee</t>
  </si>
  <si>
    <t>DEQ Waste Tire Free(5 tires X $2.25 each)</t>
  </si>
  <si>
    <t>LA Safety Inspection Sticker - 2 Year</t>
  </si>
  <si>
    <t>Total Cost for Each Vehicle</t>
  </si>
  <si>
    <t>Total Cost for All Vehicles</t>
  </si>
  <si>
    <t>Agency  Information</t>
  </si>
  <si>
    <t>Delivery Point of Contact Name:</t>
  </si>
  <si>
    <t>LPAA Approval No</t>
  </si>
  <si>
    <t>Phone:</t>
  </si>
  <si>
    <t>Email:</t>
  </si>
  <si>
    <t>Shopping Cart</t>
  </si>
  <si>
    <t>Vendor Information</t>
  </si>
  <si>
    <t>Mike Solomon</t>
  </si>
  <si>
    <t xml:space="preserve">Vendor No. </t>
  </si>
  <si>
    <t>337-332-2145</t>
  </si>
  <si>
    <t>msolomon@courtesyautomotive.com</t>
  </si>
  <si>
    <t xml:space="preserve"> </t>
  </si>
  <si>
    <t>Agency Name</t>
  </si>
  <si>
    <r>
      <t xml:space="preserve">Ford Maverick
</t>
    </r>
    <r>
      <rPr>
        <b/>
        <sz val="14"/>
        <color theme="1"/>
        <rFont val="Calibri"/>
        <family val="2"/>
        <scheme val="minor"/>
      </rPr>
      <t>Crew Cab</t>
    </r>
  </si>
  <si>
    <t>180-365 days</t>
  </si>
  <si>
    <t>W8A-100A</t>
  </si>
  <si>
    <t>W8B-100A</t>
  </si>
  <si>
    <t>Iconic Silver (JS)</t>
  </si>
  <si>
    <t>Carbonized Gray (m7)</t>
  </si>
  <si>
    <t>Atlas Blue Met (B3)</t>
  </si>
  <si>
    <t>Cactus Gray (NE)</t>
  </si>
  <si>
    <t>60B</t>
  </si>
  <si>
    <t>Trailer Hitch and Plugs</t>
  </si>
  <si>
    <t>Reverse Sensing</t>
  </si>
  <si>
    <t>76B</t>
  </si>
  <si>
    <t>Power Seat</t>
  </si>
  <si>
    <t>90k</t>
  </si>
  <si>
    <t>Ford Co-Pilot 360</t>
  </si>
  <si>
    <t>86B</t>
  </si>
  <si>
    <t>Daytime Running Lamps</t>
  </si>
  <si>
    <t xml:space="preserve">FWD 2.0L, 4cyl. ECBOOST Engine 
(Power Locks &amp; Doors Cruise STD)  </t>
  </si>
  <si>
    <t xml:space="preserve">AWD2.0L, 4cyl. ECBOOST Engine
(Power Locks &amp; Doors Cruise STD)  </t>
  </si>
  <si>
    <t>Spray in Bed Liner</t>
  </si>
  <si>
    <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</si>
</sst>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color theme="1"/>
      <name val="Calibri"/>
      <family val="2"/>
      <scheme val="minor"/>
    </font>
    <font>
      <sz val="11"/>
      <name val="Calibri"/>
      <family val="2"/>
      <scheme val="minor"/>
    </font>
    <font>
      <b/>
      <sz val="14"/>
      <color theme="1"/>
      <name val="Calibri"/>
      <family val="2"/>
      <scheme val="minor"/>
    </font>
    <font>
      <b/>
      <sz val="14"/>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2" fillId="0" borderId="11"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8" xfId="0" applyFont="1" applyBorder="1" applyProtection="1">
      <protection hidden="1"/>
    </xf>
    <xf numFmtId="0" fontId="2" fillId="0" borderId="19" xfId="0" applyFont="1" applyBorder="1" applyProtection="1">
      <protection hidden="1"/>
    </xf>
    <xf numFmtId="0" fontId="2" fillId="0" borderId="20" xfId="0" applyFont="1" applyBorder="1" applyProtection="1">
      <protection hidden="1"/>
    </xf>
    <xf numFmtId="0" fontId="5" fillId="0" borderId="18" xfId="0" applyFont="1" applyBorder="1" applyAlignment="1" applyProtection="1">
      <alignment wrapText="1"/>
      <protection hidden="1"/>
    </xf>
    <xf numFmtId="0" fontId="5" fillId="0" borderId="19" xfId="0" applyFont="1" applyBorder="1" applyProtection="1">
      <protection hidden="1"/>
    </xf>
    <xf numFmtId="44" fontId="5" fillId="0" borderId="19" xfId="1" applyFont="1" applyBorder="1" applyProtection="1">
      <protection hidden="1"/>
    </xf>
    <xf numFmtId="0" fontId="5" fillId="5" borderId="19" xfId="0" applyFont="1" applyFill="1" applyBorder="1" applyProtection="1">
      <protection locked="0"/>
    </xf>
    <xf numFmtId="44" fontId="5" fillId="0" borderId="20" xfId="0" applyNumberFormat="1" applyFont="1" applyBorder="1" applyProtection="1">
      <protection hidden="1"/>
    </xf>
    <xf numFmtId="0" fontId="8" fillId="0" borderId="18" xfId="0" applyFont="1" applyBorder="1" applyAlignment="1" applyProtection="1">
      <alignment wrapText="1"/>
      <protection hidden="1"/>
    </xf>
    <xf numFmtId="0" fontId="8" fillId="0" borderId="19" xfId="0" applyFont="1" applyBorder="1" applyProtection="1">
      <protection hidden="1"/>
    </xf>
    <xf numFmtId="0" fontId="8" fillId="0" borderId="20" xfId="0" applyFont="1" applyBorder="1" applyProtection="1">
      <protection hidden="1"/>
    </xf>
    <xf numFmtId="0" fontId="5" fillId="0" borderId="18" xfId="0" applyFont="1" applyBorder="1" applyAlignment="1" applyProtection="1">
      <alignment horizontal="center" wrapText="1"/>
      <protection hidden="1"/>
    </xf>
    <xf numFmtId="0" fontId="5" fillId="5" borderId="21" xfId="0" applyFont="1" applyFill="1" applyBorder="1" applyAlignment="1" applyProtection="1">
      <alignment horizontal="center" wrapText="1"/>
      <protection locked="0"/>
    </xf>
    <xf numFmtId="0" fontId="5" fillId="0" borderId="21" xfId="0" applyFont="1" applyBorder="1" applyAlignment="1" applyProtection="1">
      <alignment horizontal="center" wrapText="1"/>
      <protection hidden="1"/>
    </xf>
    <xf numFmtId="0" fontId="5" fillId="4" borderId="21" xfId="0" applyFont="1" applyFill="1" applyBorder="1" applyAlignment="1" applyProtection="1">
      <alignment horizontal="center" wrapText="1"/>
      <protection locked="0"/>
    </xf>
    <xf numFmtId="0" fontId="5" fillId="0" borderId="22" xfId="0" applyFont="1" applyBorder="1" applyAlignment="1" applyProtection="1">
      <alignment horizontal="center" wrapText="1"/>
      <protection hidden="1"/>
    </xf>
    <xf numFmtId="0" fontId="8" fillId="0" borderId="18" xfId="0" applyFont="1" applyBorder="1" applyProtection="1">
      <protection hidden="1"/>
    </xf>
    <xf numFmtId="0" fontId="5" fillId="0" borderId="19" xfId="0" applyFont="1" applyBorder="1" applyAlignment="1" applyProtection="1">
      <alignment horizontal="center"/>
      <protection hidden="1"/>
    </xf>
    <xf numFmtId="44" fontId="5" fillId="0" borderId="19" xfId="1" applyFont="1" applyBorder="1" applyAlignment="1" applyProtection="1">
      <protection hidden="1"/>
    </xf>
    <xf numFmtId="44" fontId="5" fillId="0" borderId="20" xfId="0" applyNumberFormat="1" applyFont="1" applyBorder="1" applyAlignment="1" applyProtection="1">
      <alignment horizontal="center"/>
      <protection hidden="1"/>
    </xf>
    <xf numFmtId="0" fontId="0" fillId="0" borderId="18" xfId="0" applyBorder="1" applyAlignment="1">
      <alignment horizontal="right"/>
    </xf>
    <xf numFmtId="0" fontId="0" fillId="0" borderId="19" xfId="0" applyBorder="1"/>
    <xf numFmtId="0" fontId="0" fillId="5" borderId="20" xfId="0" applyFill="1" applyBorder="1" applyAlignment="1" applyProtection="1">
      <alignment horizontal="left"/>
      <protection locked="0"/>
    </xf>
    <xf numFmtId="0" fontId="2" fillId="0" borderId="18" xfId="0" applyFont="1" applyBorder="1" applyAlignment="1">
      <alignment horizontal="right" wrapText="1"/>
    </xf>
    <xf numFmtId="0" fontId="0" fillId="4" borderId="19" xfId="0" applyFill="1" applyBorder="1"/>
    <xf numFmtId="0" fontId="2" fillId="4" borderId="20" xfId="0" applyFont="1" applyFill="1" applyBorder="1" applyAlignment="1">
      <alignment horizontal="center"/>
    </xf>
    <xf numFmtId="0" fontId="0" fillId="0" borderId="24" xfId="0" applyBorder="1" applyAlignment="1">
      <alignment horizontal="right"/>
    </xf>
    <xf numFmtId="0" fontId="5" fillId="0" borderId="19" xfId="0" applyFont="1" applyBorder="1" applyAlignment="1" applyProtection="1">
      <alignment horizontal="center" wrapText="1"/>
      <protection hidden="1"/>
    </xf>
    <xf numFmtId="0" fontId="5" fillId="5" borderId="19" xfId="0" applyFont="1" applyFill="1" applyBorder="1" applyAlignment="1" applyProtection="1">
      <alignment horizontal="center" wrapText="1"/>
      <protection locked="0"/>
    </xf>
    <xf numFmtId="0" fontId="4" fillId="0" borderId="12" xfId="0" applyFont="1" applyBorder="1" applyAlignment="1" applyProtection="1">
      <alignment horizontal="center"/>
      <protection hidden="1"/>
    </xf>
    <xf numFmtId="0" fontId="0" fillId="5" borderId="20" xfId="0" applyFill="1" applyBorder="1" applyAlignment="1" applyProtection="1">
      <alignment horizontal="left" wrapText="1"/>
      <protection locked="0"/>
    </xf>
    <xf numFmtId="0" fontId="4" fillId="0" borderId="10" xfId="0" applyFont="1" applyBorder="1" applyAlignment="1" applyProtection="1">
      <alignment horizontal="center" wrapText="1"/>
      <protection hidden="1"/>
    </xf>
    <xf numFmtId="0" fontId="5" fillId="0" borderId="19" xfId="0" applyFont="1" applyBorder="1" applyAlignment="1" applyProtection="1">
      <alignment horizontal="center"/>
      <protection hidden="1"/>
    </xf>
    <xf numFmtId="0" fontId="0" fillId="4" borderId="25" xfId="0" applyFill="1" applyBorder="1" applyAlignment="1">
      <alignment horizontal="left"/>
    </xf>
    <xf numFmtId="0" fontId="0" fillId="4" borderId="26" xfId="0" applyFill="1" applyBorder="1" applyAlignment="1">
      <alignment horizontal="left"/>
    </xf>
    <xf numFmtId="0" fontId="0" fillId="4" borderId="27" xfId="0" applyFill="1" applyBorder="1" applyAlignment="1">
      <alignment horizontal="left"/>
    </xf>
    <xf numFmtId="0" fontId="5" fillId="0" borderId="4" xfId="0" applyFont="1" applyBorder="1" applyAlignment="1" applyProtection="1">
      <alignment horizontal="right"/>
      <protection hidden="1"/>
    </xf>
    <xf numFmtId="0" fontId="5" fillId="0" borderId="5" xfId="0" applyFont="1" applyBorder="1" applyAlignment="1" applyProtection="1">
      <alignment horizontal="right"/>
      <protection hidden="1"/>
    </xf>
    <xf numFmtId="0" fontId="5" fillId="0" borderId="23" xfId="0" applyFont="1" applyBorder="1" applyAlignment="1" applyProtection="1">
      <alignment horizontal="right"/>
      <protection hidden="1"/>
    </xf>
    <xf numFmtId="0" fontId="5" fillId="0" borderId="18" xfId="0" applyFont="1" applyBorder="1" applyAlignment="1" applyProtection="1">
      <alignment horizontal="right"/>
      <protection hidden="1"/>
    </xf>
    <xf numFmtId="0" fontId="5" fillId="0" borderId="19" xfId="0" applyFont="1" applyBorder="1" applyAlignment="1" applyProtection="1">
      <alignment horizontal="right"/>
      <protection hidden="1"/>
    </xf>
    <xf numFmtId="0" fontId="5" fillId="0" borderId="18"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6" fillId="3" borderId="18" xfId="0" applyFont="1" applyFill="1" applyBorder="1" applyAlignment="1" applyProtection="1">
      <alignment horizontal="center"/>
      <protection hidden="1"/>
    </xf>
    <xf numFmtId="0" fontId="6" fillId="3" borderId="19" xfId="0" applyFont="1" applyFill="1" applyBorder="1" applyAlignment="1" applyProtection="1">
      <alignment horizontal="center"/>
      <protection hidden="1"/>
    </xf>
    <xf numFmtId="0" fontId="6" fillId="3" borderId="20" xfId="0" applyFont="1" applyFill="1" applyBorder="1" applyAlignment="1" applyProtection="1">
      <alignment horizontal="center"/>
      <protection hidden="1"/>
    </xf>
    <xf numFmtId="0" fontId="0" fillId="5" borderId="19" xfId="0" applyFill="1" applyBorder="1" applyAlignment="1" applyProtection="1">
      <alignment horizontal="center" wrapText="1"/>
      <protection locked="0"/>
    </xf>
    <xf numFmtId="0" fontId="0" fillId="4" borderId="19" xfId="0" applyFill="1" applyBorder="1" applyAlignment="1">
      <alignment horizontal="left"/>
    </xf>
    <xf numFmtId="164" fontId="0" fillId="4" borderId="19" xfId="0" applyNumberFormat="1" applyFill="1" applyBorder="1" applyAlignment="1">
      <alignment horizontal="left"/>
    </xf>
    <xf numFmtId="164" fontId="0" fillId="4" borderId="20"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14"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4" fillId="3" borderId="15" xfId="0" applyFont="1" applyFill="1" applyBorder="1" applyAlignment="1" applyProtection="1">
      <alignment horizontal="center"/>
      <protection hidden="1"/>
    </xf>
    <xf numFmtId="0" fontId="4" fillId="3" borderId="16" xfId="0" applyFont="1" applyFill="1" applyBorder="1" applyAlignment="1" applyProtection="1">
      <alignment horizontal="center"/>
      <protection hidden="1"/>
    </xf>
    <xf numFmtId="0" fontId="4" fillId="3" borderId="17" xfId="0" applyFont="1" applyFill="1" applyBorder="1" applyAlignment="1" applyProtection="1">
      <alignment horizontal="center"/>
      <protection hidden="1"/>
    </xf>
    <xf numFmtId="0" fontId="7" fillId="3" borderId="18" xfId="0" applyFont="1" applyFill="1" applyBorder="1" applyAlignment="1" applyProtection="1">
      <alignment horizontal="center" wrapText="1"/>
      <protection hidden="1"/>
    </xf>
    <xf numFmtId="0" fontId="7" fillId="3" borderId="19" xfId="0" applyFont="1" applyFill="1" applyBorder="1" applyAlignment="1" applyProtection="1">
      <alignment horizontal="center" wrapText="1"/>
      <protection hidden="1"/>
    </xf>
    <xf numFmtId="0" fontId="7" fillId="3" borderId="20" xfId="0" applyFont="1" applyFill="1" applyBorder="1" applyAlignment="1" applyProtection="1">
      <alignment horizontal="center" wrapText="1"/>
      <protection hidden="1"/>
    </xf>
    <xf numFmtId="0" fontId="7" fillId="3" borderId="4" xfId="0" applyFont="1" applyFill="1" applyBorder="1" applyAlignment="1" applyProtection="1">
      <alignment horizontal="center" wrapText="1"/>
      <protection hidden="1"/>
    </xf>
    <xf numFmtId="0" fontId="7" fillId="3" borderId="5" xfId="0" applyFont="1" applyFill="1" applyBorder="1" applyAlignment="1" applyProtection="1">
      <alignment horizontal="center" wrapText="1"/>
      <protection hidden="1"/>
    </xf>
    <xf numFmtId="0" fontId="7" fillId="3" borderId="6" xfId="0" applyFont="1" applyFill="1" applyBorder="1" applyAlignment="1" applyProtection="1">
      <alignment horizontal="center" wrapText="1"/>
      <protection hidden="1"/>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7" fillId="3" borderId="18" xfId="0" applyFont="1" applyFill="1" applyBorder="1" applyAlignment="1" applyProtection="1">
      <alignment horizontal="center"/>
      <protection hidden="1"/>
    </xf>
    <xf numFmtId="0" fontId="7" fillId="3" borderId="19" xfId="0" applyFont="1" applyFill="1" applyBorder="1" applyAlignment="1" applyProtection="1">
      <alignment horizontal="center"/>
      <protection hidden="1"/>
    </xf>
    <xf numFmtId="0" fontId="7" fillId="3" borderId="20"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view="pageLayout" topLeftCell="B1" zoomScaleNormal="100" zoomScaleSheetLayoutView="100" workbookViewId="0">
      <selection activeCell="A3" sqref="A3:E3"/>
    </sheetView>
  </sheetViews>
  <sheetFormatPr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5" ht="27.25" customHeight="1" thickTop="1" x14ac:dyDescent="0.45">
      <c r="A1" s="54" t="s">
        <v>0</v>
      </c>
      <c r="B1" s="55"/>
      <c r="C1" s="55"/>
      <c r="D1" s="55"/>
      <c r="E1" s="56"/>
    </row>
    <row r="2" spans="1:5" ht="21" x14ac:dyDescent="0.5">
      <c r="A2" s="57" t="s">
        <v>1</v>
      </c>
      <c r="B2" s="58"/>
      <c r="C2" s="58"/>
      <c r="D2" s="58"/>
      <c r="E2" s="59"/>
    </row>
    <row r="3" spans="1:5" ht="163.9" customHeight="1" thickBot="1" x14ac:dyDescent="0.4">
      <c r="A3" s="60" t="s">
        <v>2</v>
      </c>
      <c r="B3" s="61"/>
      <c r="C3" s="61"/>
      <c r="D3" s="61"/>
      <c r="E3" s="62"/>
    </row>
    <row r="4" spans="1:5" ht="40.5" customHeight="1" thickBot="1" x14ac:dyDescent="0.55000000000000004">
      <c r="A4" s="35" t="s">
        <v>48</v>
      </c>
      <c r="B4" s="1" t="s">
        <v>3</v>
      </c>
      <c r="C4" s="2">
        <v>69</v>
      </c>
      <c r="D4" s="1" t="s">
        <v>4</v>
      </c>
      <c r="E4" s="33" t="s">
        <v>49</v>
      </c>
    </row>
    <row r="5" spans="1:5" ht="15" thickBot="1" x14ac:dyDescent="0.4">
      <c r="A5" s="3" t="s">
        <v>5</v>
      </c>
      <c r="B5" s="1">
        <v>4400023793</v>
      </c>
      <c r="C5" s="1" t="s">
        <v>6</v>
      </c>
      <c r="D5" s="63" t="s">
        <v>7</v>
      </c>
      <c r="E5" s="64"/>
    </row>
    <row r="6" spans="1:5" ht="21" x14ac:dyDescent="0.5">
      <c r="A6" s="65" t="s">
        <v>8</v>
      </c>
      <c r="B6" s="66"/>
      <c r="C6" s="66"/>
      <c r="D6" s="66"/>
      <c r="E6" s="67"/>
    </row>
    <row r="7" spans="1:5" x14ac:dyDescent="0.35">
      <c r="A7" s="4" t="s">
        <v>9</v>
      </c>
      <c r="B7" s="5" t="s">
        <v>10</v>
      </c>
      <c r="C7" s="5" t="s">
        <v>11</v>
      </c>
      <c r="D7" s="5" t="s">
        <v>12</v>
      </c>
      <c r="E7" s="6" t="s">
        <v>13</v>
      </c>
    </row>
    <row r="8" spans="1:5" ht="33" customHeight="1" x14ac:dyDescent="0.35">
      <c r="A8" s="7" t="s">
        <v>65</v>
      </c>
      <c r="B8" s="8" t="s">
        <v>50</v>
      </c>
      <c r="C8" s="9">
        <v>24995</v>
      </c>
      <c r="D8" s="10"/>
      <c r="E8" s="11">
        <f>$C8*D8</f>
        <v>0</v>
      </c>
    </row>
    <row r="9" spans="1:5" ht="18.5" x14ac:dyDescent="0.45">
      <c r="A9" s="68" t="s">
        <v>14</v>
      </c>
      <c r="B9" s="69"/>
      <c r="C9" s="69"/>
      <c r="D9" s="69"/>
      <c r="E9" s="70"/>
    </row>
    <row r="10" spans="1:5" x14ac:dyDescent="0.35">
      <c r="A10" s="12" t="s">
        <v>15</v>
      </c>
      <c r="B10" s="13" t="s">
        <v>10</v>
      </c>
      <c r="C10" s="13" t="s">
        <v>11</v>
      </c>
      <c r="D10" s="13" t="s">
        <v>12</v>
      </c>
      <c r="E10" s="14" t="s">
        <v>13</v>
      </c>
    </row>
    <row r="11" spans="1:5" ht="33" customHeight="1" x14ac:dyDescent="0.35">
      <c r="A11" s="7" t="s">
        <v>66</v>
      </c>
      <c r="B11" s="8" t="s">
        <v>51</v>
      </c>
      <c r="C11" s="9">
        <v>27059</v>
      </c>
      <c r="D11" s="10"/>
      <c r="E11" s="11">
        <f>$C11*D11</f>
        <v>0</v>
      </c>
    </row>
    <row r="12" spans="1:5" ht="18.5" x14ac:dyDescent="0.45">
      <c r="A12" s="71" t="s">
        <v>16</v>
      </c>
      <c r="B12" s="72"/>
      <c r="C12" s="72"/>
      <c r="D12" s="72"/>
      <c r="E12" s="73"/>
    </row>
    <row r="13" spans="1:5" x14ac:dyDescent="0.35">
      <c r="A13" s="15" t="s">
        <v>17</v>
      </c>
      <c r="B13" s="16"/>
      <c r="C13" s="17"/>
      <c r="D13" s="18"/>
      <c r="E13" s="19"/>
    </row>
    <row r="14" spans="1:5" ht="18.5" x14ac:dyDescent="0.45">
      <c r="A14" s="71" t="s">
        <v>18</v>
      </c>
      <c r="B14" s="72"/>
      <c r="C14" s="72"/>
      <c r="D14" s="72"/>
      <c r="E14" s="73"/>
    </row>
    <row r="15" spans="1:5" ht="14.4" customHeight="1" x14ac:dyDescent="0.35">
      <c r="A15" s="31" t="s">
        <v>19</v>
      </c>
      <c r="B15" s="32"/>
      <c r="C15" s="31" t="s">
        <v>54</v>
      </c>
      <c r="D15" s="32"/>
      <c r="E15" s="19"/>
    </row>
    <row r="16" spans="1:5" x14ac:dyDescent="0.35">
      <c r="A16" s="31" t="s">
        <v>52</v>
      </c>
      <c r="B16" s="32"/>
      <c r="C16" s="31" t="s">
        <v>20</v>
      </c>
      <c r="D16" s="32"/>
      <c r="E16" s="19"/>
    </row>
    <row r="17" spans="1:5" x14ac:dyDescent="0.35">
      <c r="A17" s="31" t="s">
        <v>53</v>
      </c>
      <c r="B17" s="32"/>
      <c r="C17" s="31" t="s">
        <v>55</v>
      </c>
      <c r="D17" s="32"/>
      <c r="E17" s="19"/>
    </row>
    <row r="18" spans="1:5" ht="18.5" x14ac:dyDescent="0.45">
      <c r="A18" s="74" t="s">
        <v>21</v>
      </c>
      <c r="B18" s="75"/>
      <c r="C18" s="75"/>
      <c r="D18" s="75"/>
      <c r="E18" s="76"/>
    </row>
    <row r="19" spans="1:5" x14ac:dyDescent="0.35">
      <c r="A19" s="20" t="s">
        <v>22</v>
      </c>
      <c r="B19" s="13" t="s">
        <v>23</v>
      </c>
      <c r="C19" s="13" t="s">
        <v>24</v>
      </c>
      <c r="D19" s="13" t="s">
        <v>25</v>
      </c>
      <c r="E19" s="14" t="s">
        <v>13</v>
      </c>
    </row>
    <row r="20" spans="1:5" x14ac:dyDescent="0.35">
      <c r="A20" s="7" t="s">
        <v>57</v>
      </c>
      <c r="B20" s="21" t="s">
        <v>56</v>
      </c>
      <c r="C20" s="22">
        <v>93</v>
      </c>
      <c r="D20" s="10"/>
      <c r="E20" s="11">
        <f t="shared" ref="E20:E26" si="0">IF(D20="Yes",$C20*SUM($D$8:$D$12),0)</f>
        <v>0</v>
      </c>
    </row>
    <row r="21" spans="1:5" x14ac:dyDescent="0.35">
      <c r="A21" s="7" t="s">
        <v>26</v>
      </c>
      <c r="B21" s="21" t="s">
        <v>27</v>
      </c>
      <c r="C21" s="22">
        <v>214</v>
      </c>
      <c r="D21" s="10"/>
      <c r="E21" s="11">
        <f t="shared" si="0"/>
        <v>0</v>
      </c>
    </row>
    <row r="22" spans="1:5" x14ac:dyDescent="0.35">
      <c r="A22" s="7" t="s">
        <v>58</v>
      </c>
      <c r="B22" s="21" t="s">
        <v>59</v>
      </c>
      <c r="C22" s="22">
        <v>242</v>
      </c>
      <c r="D22" s="10"/>
      <c r="E22" s="11">
        <f t="shared" si="0"/>
        <v>0</v>
      </c>
    </row>
    <row r="23" spans="1:5" x14ac:dyDescent="0.35">
      <c r="A23" s="7" t="s">
        <v>60</v>
      </c>
      <c r="B23" s="21" t="s">
        <v>61</v>
      </c>
      <c r="C23" s="22">
        <v>265</v>
      </c>
      <c r="D23" s="10"/>
      <c r="E23" s="11">
        <f t="shared" si="0"/>
        <v>0</v>
      </c>
    </row>
    <row r="24" spans="1:5" x14ac:dyDescent="0.35">
      <c r="A24" s="7" t="s">
        <v>67</v>
      </c>
      <c r="B24" s="36" t="s">
        <v>68</v>
      </c>
      <c r="C24" s="22">
        <v>625</v>
      </c>
      <c r="D24" s="10"/>
      <c r="E24" s="11">
        <f t="shared" si="0"/>
        <v>0</v>
      </c>
    </row>
    <row r="25" spans="1:5" x14ac:dyDescent="0.35">
      <c r="A25" s="7" t="s">
        <v>62</v>
      </c>
      <c r="B25" s="21" t="s">
        <v>63</v>
      </c>
      <c r="C25" s="22">
        <v>605</v>
      </c>
      <c r="D25" s="10"/>
      <c r="E25" s="11">
        <f t="shared" si="0"/>
        <v>0</v>
      </c>
    </row>
    <row r="26" spans="1:5" x14ac:dyDescent="0.35">
      <c r="A26" s="7" t="s">
        <v>64</v>
      </c>
      <c r="B26" s="21">
        <v>942</v>
      </c>
      <c r="C26" s="22">
        <v>72</v>
      </c>
      <c r="D26" s="10"/>
      <c r="E26" s="11">
        <f t="shared" si="0"/>
        <v>0</v>
      </c>
    </row>
    <row r="27" spans="1:5" x14ac:dyDescent="0.35">
      <c r="A27" s="45"/>
      <c r="B27" s="46"/>
      <c r="C27" s="46"/>
      <c r="D27" s="8" t="s">
        <v>28</v>
      </c>
      <c r="E27" s="23">
        <f>IF(SUM(D8:D11)=0,0,SUM(E8:E26)/SUM(D8:D11))</f>
        <v>0</v>
      </c>
    </row>
    <row r="28" spans="1:5" ht="18.5" x14ac:dyDescent="0.45">
      <c r="A28" s="77" t="s">
        <v>29</v>
      </c>
      <c r="B28" s="78"/>
      <c r="C28" s="78"/>
      <c r="D28" s="78"/>
      <c r="E28" s="79"/>
    </row>
    <row r="29" spans="1:5" x14ac:dyDescent="0.35">
      <c r="A29" s="43" t="s">
        <v>30</v>
      </c>
      <c r="B29" s="44"/>
      <c r="C29" s="44"/>
      <c r="D29" s="44"/>
      <c r="E29" s="11">
        <f>ROUND(0.0035*E27,2)</f>
        <v>0</v>
      </c>
    </row>
    <row r="30" spans="1:5" x14ac:dyDescent="0.35">
      <c r="A30" s="40" t="s">
        <v>31</v>
      </c>
      <c r="B30" s="41"/>
      <c r="C30" s="41"/>
      <c r="D30" s="42"/>
      <c r="E30" s="11">
        <f>5*2.25</f>
        <v>11.25</v>
      </c>
    </row>
    <row r="31" spans="1:5" x14ac:dyDescent="0.35">
      <c r="A31" s="43" t="s">
        <v>32</v>
      </c>
      <c r="B31" s="44"/>
      <c r="C31" s="44"/>
      <c r="D31" s="44"/>
      <c r="E31" s="11">
        <v>20</v>
      </c>
    </row>
    <row r="32" spans="1:5" x14ac:dyDescent="0.35">
      <c r="A32" s="45" t="s">
        <v>33</v>
      </c>
      <c r="B32" s="46"/>
      <c r="C32" s="46"/>
      <c r="D32" s="8" t="s">
        <v>28</v>
      </c>
      <c r="E32" s="11">
        <f>IF(SUM(E27:E31)&lt;100,0,SUM(E27:E31))</f>
        <v>0</v>
      </c>
    </row>
    <row r="33" spans="1:5" x14ac:dyDescent="0.35">
      <c r="A33" s="45" t="s">
        <v>34</v>
      </c>
      <c r="B33" s="46"/>
      <c r="C33" s="46"/>
      <c r="D33" s="8" t="str">
        <f>IF(SUM(D8:D11)=0,"",IF(SUM(D8:D11)=1,"1 Vehicle",SUM(D8:D11)&amp;" Vehicles"))</f>
        <v/>
      </c>
      <c r="E33" s="11">
        <f>E32*SUM(D8:D26)</f>
        <v>0</v>
      </c>
    </row>
    <row r="34" spans="1:5" ht="18.5" x14ac:dyDescent="0.45">
      <c r="A34" s="47" t="s">
        <v>35</v>
      </c>
      <c r="B34" s="48"/>
      <c r="C34" s="48"/>
      <c r="D34" s="48"/>
      <c r="E34" s="49"/>
    </row>
    <row r="35" spans="1:5" x14ac:dyDescent="0.35">
      <c r="A35" s="24" t="s">
        <v>36</v>
      </c>
      <c r="B35" s="50"/>
      <c r="C35" s="50"/>
      <c r="D35" s="25" t="s">
        <v>37</v>
      </c>
      <c r="E35" s="26"/>
    </row>
    <row r="36" spans="1:5" x14ac:dyDescent="0.35">
      <c r="A36" s="24" t="s">
        <v>38</v>
      </c>
      <c r="B36" s="50"/>
      <c r="C36" s="50"/>
      <c r="D36" s="25" t="s">
        <v>47</v>
      </c>
      <c r="E36" s="34"/>
    </row>
    <row r="37" spans="1:5" x14ac:dyDescent="0.35">
      <c r="A37" s="24" t="s">
        <v>39</v>
      </c>
      <c r="B37" s="50"/>
      <c r="C37" s="50"/>
      <c r="D37" s="25" t="s">
        <v>40</v>
      </c>
      <c r="E37" s="26"/>
    </row>
    <row r="38" spans="1:5" ht="18.5" x14ac:dyDescent="0.45">
      <c r="A38" s="47" t="s">
        <v>41</v>
      </c>
      <c r="B38" s="48"/>
      <c r="C38" s="48"/>
      <c r="D38" s="48"/>
      <c r="E38" s="49"/>
    </row>
    <row r="39" spans="1:5" x14ac:dyDescent="0.35">
      <c r="A39" s="27" t="s">
        <v>7</v>
      </c>
      <c r="B39" s="51" t="s">
        <v>42</v>
      </c>
      <c r="C39" s="51"/>
      <c r="D39" s="28" t="s">
        <v>43</v>
      </c>
      <c r="E39" s="29">
        <v>310062165</v>
      </c>
    </row>
    <row r="40" spans="1:5" x14ac:dyDescent="0.35">
      <c r="A40" s="24" t="s">
        <v>38</v>
      </c>
      <c r="B40" s="52" t="s">
        <v>44</v>
      </c>
      <c r="C40" s="52"/>
      <c r="D40" s="52"/>
      <c r="E40" s="53"/>
    </row>
    <row r="41" spans="1:5" ht="15" thickBot="1" x14ac:dyDescent="0.4">
      <c r="A41" s="30" t="s">
        <v>39</v>
      </c>
      <c r="B41" s="37" t="s">
        <v>45</v>
      </c>
      <c r="C41" s="38"/>
      <c r="D41" s="38"/>
      <c r="E41" s="39"/>
    </row>
    <row r="42" spans="1:5" ht="15" thickTop="1" x14ac:dyDescent="0.35"/>
    <row r="54" spans="2:2" x14ac:dyDescent="0.35">
      <c r="B54" t="s">
        <v>46</v>
      </c>
    </row>
  </sheetData>
  <sheetProtection algorithmName="SHA-512" hashValue="95Ftxb3hRZBpoBLD5GZS2ucdzlbKD/p1AwCzQIDVoypQGQ1VfbeNXdwyW0QZ48UlEnjK8xlSQNGj1K7G+awxFQ==" saltValue="IN0/3abLFofAlQ4fgvSeuQ==" spinCount="100000" sheet="1" objects="1" scenarios="1"/>
  <mergeCells count="24">
    <mergeCell ref="A29:D29"/>
    <mergeCell ref="A1:E1"/>
    <mergeCell ref="A2:E2"/>
    <mergeCell ref="A3:E3"/>
    <mergeCell ref="D5:E5"/>
    <mergeCell ref="A6:E6"/>
    <mergeCell ref="A9:E9"/>
    <mergeCell ref="A12:E12"/>
    <mergeCell ref="A14:E14"/>
    <mergeCell ref="A18:E18"/>
    <mergeCell ref="A27:C27"/>
    <mergeCell ref="A28:E28"/>
    <mergeCell ref="B41:E41"/>
    <mergeCell ref="A30:D30"/>
    <mergeCell ref="A31:D31"/>
    <mergeCell ref="A32:C32"/>
    <mergeCell ref="A33:C33"/>
    <mergeCell ref="A34:E34"/>
    <mergeCell ref="B35:C35"/>
    <mergeCell ref="B36:C36"/>
    <mergeCell ref="B37:C37"/>
    <mergeCell ref="A38:E38"/>
    <mergeCell ref="B39:C39"/>
    <mergeCell ref="B40:E40"/>
  </mergeCells>
  <dataValidations disablePrompts="1" count="3">
    <dataValidation type="list" allowBlank="1" showInputMessage="1" showErrorMessage="1" sqref="D20:D26">
      <formula1>"Yes, "</formula1>
    </dataValidation>
    <dataValidation type="custom" allowBlank="1" showInputMessage="1" showErrorMessage="1" error="Only one vehicle configuration may be used on each spreadsheet." sqref="D8">
      <formula1>IF(SUM(D11)=0,TRUE,FALSE)</formula1>
    </dataValidation>
    <dataValidation type="custom" allowBlank="1" showInputMessage="1" showErrorMessage="1" error="Only one vehicle configuration may be used on each spreadsheet." sqref="D11">
      <formula1>IF(SUM(D8)=0,TRUE,FALSE)</formula1>
    </dataValidation>
  </dataValidations>
  <pageMargins left="0.25" right="0.25" top="0.75" bottom="0.75" header="0.3" footer="0.3"/>
  <pageSetup fitToHeight="0" orientation="portrait" r:id="rId1"/>
  <headerFooter>
    <oddHeader>&amp;CPO# ____________________________&amp;R11/1/2022</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1EB851-0555-4EB9-BAAF-EC690415AC8A}">
  <ds:schemaRefs>
    <ds:schemaRef ds:uri="http://schemas.microsoft.com/sharepoint/v3/contenttype/forms"/>
  </ds:schemaRefs>
</ds:datastoreItem>
</file>

<file path=customXml/itemProps2.xml><?xml version="1.0" encoding="utf-8"?>
<ds:datastoreItem xmlns:ds="http://schemas.openxmlformats.org/officeDocument/2006/customXml" ds:itemID="{BCE95A87-D442-4D81-A03C-EACE6EB30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C9492A-13C4-4807-AC7E-519A0C752286}">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2019-09-27T16:23:27Z</cp:lastPrinted>
  <dcterms:created xsi:type="dcterms:W3CDTF">2019-01-08T20:27:27Z</dcterms:created>
  <dcterms:modified xsi:type="dcterms:W3CDTF">2023-07-24T14:12:30Z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