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6D47A46B-96B1-4456-98EC-FE7114E355C8}" xr6:coauthVersionLast="47" xr6:coauthVersionMax="47" xr10:uidLastSave="{00000000-0000-0000-0000-000000000000}"/>
  <bookViews>
    <workbookView xWindow="-28920" yWindow="-120" windowWidth="29040" windowHeight="15720" xr2:uid="{00000000-000D-0000-FFFF-FFFF00000000}"/>
  </bookViews>
  <sheets>
    <sheet name="Line 63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D40" i="1" l="1"/>
  <c r="E37" i="1"/>
  <c r="E33" i="1"/>
  <c r="E32" i="1"/>
  <c r="E31" i="1"/>
  <c r="E30" i="1"/>
  <c r="E29" i="1"/>
  <c r="E28" i="1"/>
  <c r="E27" i="1"/>
  <c r="E26" i="1"/>
  <c r="E25" i="1"/>
  <c r="E24" i="1"/>
  <c r="E23" i="1"/>
  <c r="E22" i="1"/>
  <c r="E21" i="1"/>
  <c r="E20" i="1"/>
  <c r="E19" i="1"/>
  <c r="E18" i="1"/>
  <c r="E17" i="1"/>
  <c r="E16" i="1"/>
  <c r="E34" i="1" l="1"/>
  <c r="E36" i="1" s="1"/>
  <c r="E39" i="1" s="1"/>
  <c r="E40" i="1" s="1"/>
</calcChain>
</file>

<file path=xl/sharedStrings.xml><?xml version="1.0" encoding="utf-8"?>
<sst xmlns="http://schemas.openxmlformats.org/spreadsheetml/2006/main" count="96" uniqueCount="86">
  <si>
    <t>This spreadsheet is not a purchase order</t>
  </si>
  <si>
    <t>Order Sheet Instructions</t>
  </si>
  <si>
    <t>Contract Line</t>
  </si>
  <si>
    <t>Delivery ARO</t>
  </si>
  <si>
    <t>State Contract Number</t>
  </si>
  <si>
    <t>Vendor</t>
  </si>
  <si>
    <t>Gerry Lane Chevrolet</t>
  </si>
  <si>
    <t>Base Vehicle</t>
  </si>
  <si>
    <t>Vehicle Description</t>
  </si>
  <si>
    <t>Order Code</t>
  </si>
  <si>
    <t>Unit Price</t>
  </si>
  <si>
    <t>Quantity</t>
  </si>
  <si>
    <t>Extended Price</t>
  </si>
  <si>
    <t>Description</t>
  </si>
  <si>
    <t>Available Exterior Colors</t>
  </si>
  <si>
    <t>(GAZ) Summit White</t>
  </si>
  <si>
    <t>Optional Equipment</t>
  </si>
  <si>
    <t>Option Description</t>
  </si>
  <si>
    <t>Option Code</t>
  </si>
  <si>
    <t>Option Unit Price</t>
  </si>
  <si>
    <t>Add Option</t>
  </si>
  <si>
    <t>220 Amp Alternator</t>
  </si>
  <si>
    <t>KW5</t>
  </si>
  <si>
    <t>Locking Rear Differential</t>
  </si>
  <si>
    <t>G80</t>
  </si>
  <si>
    <t>Isolated 2nd Battery</t>
  </si>
  <si>
    <t>Heavy Duty Battery</t>
  </si>
  <si>
    <t>UA1</t>
  </si>
  <si>
    <t>Tilt Wheel and Cruise Control</t>
  </si>
  <si>
    <t>ZQ3</t>
  </si>
  <si>
    <t>Molded Assist Steps</t>
  </si>
  <si>
    <t>VXW</t>
  </si>
  <si>
    <t>Rear Window Defroster</t>
  </si>
  <si>
    <t>C49</t>
  </si>
  <si>
    <t>YA2</t>
  </si>
  <si>
    <t>Carpet Floor Covering</t>
  </si>
  <si>
    <t>B30</t>
  </si>
  <si>
    <t>Electric Exterior Mirrors</t>
  </si>
  <si>
    <t>DE5</t>
  </si>
  <si>
    <t>Cloth Seats</t>
  </si>
  <si>
    <t>AS5</t>
  </si>
  <si>
    <t>Two Additional Keys</t>
  </si>
  <si>
    <t>5H1</t>
  </si>
  <si>
    <t>Cloth Front/Vinyl Rear Seats</t>
  </si>
  <si>
    <t>5T5</t>
  </si>
  <si>
    <t>7 Lead Trailer Wiring Harness</t>
  </si>
  <si>
    <t>UY7</t>
  </si>
  <si>
    <t>HD Trailering Equipment</t>
  </si>
  <si>
    <t>Z82</t>
  </si>
  <si>
    <t>Power Windows Delete</t>
  </si>
  <si>
    <t>R8J</t>
  </si>
  <si>
    <t>Remote Keyless Entry</t>
  </si>
  <si>
    <t>ATG</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</si>
  <si>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</si>
  <si>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</si>
  <si>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</si>
  <si>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</si>
  <si>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</si>
  <si>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</si>
  <si>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</si>
  <si>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</si>
  <si>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</si>
  <si>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</si>
  <si>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</si>
  <si>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</si>
  <si>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</si>
  <si>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</si>
  <si>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</si>
  <si>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</si>
  <si>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</si>
  <si>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</si>
  <si>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</si>
  <si>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</si>
  <si>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TP3</t>
  </si>
  <si>
    <t>Sliding Passenger Door</t>
  </si>
  <si>
    <t>9C2</t>
  </si>
  <si>
    <t>Governor Speed Limit 65 MPH</t>
  </si>
  <si>
    <t>(G7C) Red Hot</t>
  </si>
  <si>
    <t>(GAN) Silver Ice Metallic</t>
  </si>
  <si>
    <t xml:space="preserve">(GBA) Black </t>
  </si>
  <si>
    <t>6.6L V8 Engine</t>
  </si>
  <si>
    <t>CG23406-L87</t>
  </si>
  <si>
    <t>180-365 Days</t>
  </si>
  <si>
    <r>
      <t xml:space="preserve">Chevrolet Express Van
</t>
    </r>
    <r>
      <rPr>
        <b/>
        <sz val="12"/>
        <color theme="1"/>
        <rFont val="Calibri"/>
        <family val="2"/>
        <scheme val="minor"/>
      </rPr>
      <t>12-Passenger</t>
    </r>
  </si>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</sst>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4" xfId="0" applyFont="1" applyBorder="1" applyAlignment="1">
      <alignment horizontal="right"/>
    </xf>
    <xf numFmtId="0" fontId="2" fillId="0" borderId="6" xfId="0" applyFont="1" applyBorder="1" applyAlignment="1">
      <alignment horizontal="center"/>
    </xf>
    <xf numFmtId="0" fontId="0" fillId="0" borderId="21" xfId="0" applyBorder="1" applyAlignment="1">
      <alignment horizontal="right"/>
    </xf>
    <xf numFmtId="0" fontId="0" fillId="5" borderId="6" xfId="0" applyFill="1" applyBorder="1" applyAlignment="1" applyProtection="1">
      <alignment horizontal="left"/>
      <protection locked="0"/>
    </xf>
    <xf numFmtId="0" fontId="0" fillId="0" borderId="5" xfId="0" applyBorder="1" applyAlignment="1">
      <alignment horizontal="right"/>
    </xf>
    <xf numFmtId="0" fontId="9" fillId="4" borderId="6" xfId="0" applyFont="1" applyFill="1" applyBorder="1" applyAlignment="1" applyProtection="1">
      <alignment horizontal="center"/>
      <protection hidden="1"/>
    </xf>
    <xf numFmtId="0" fontId="0" fillId="0" borderId="18" xfId="0" applyBorder="1" applyAlignment="1" applyProtection="1">
      <alignment horizontal="center" wrapText="1"/>
      <protection hidden="1"/>
    </xf>
    <xf numFmtId="0" fontId="0" fillId="0" borderId="5" xfId="0" applyBorder="1" applyAlignment="1" applyProtection="1">
      <alignment horizontal="center"/>
      <protection hidden="1"/>
    </xf>
    <xf numFmtId="44" fontId="0" fillId="0" borderId="5" xfId="1" applyFont="1" applyFill="1" applyBorder="1" applyAlignment="1" applyProtection="1">
      <protection hidden="1"/>
    </xf>
    <xf numFmtId="0" fontId="0" fillId="5" borderId="20"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6" fillId="0" borderId="7" xfId="0" applyFont="1" applyBorder="1" applyAlignment="1" applyProtection="1">
      <alignment horizontal="center" wrapText="1"/>
      <protection hidden="1"/>
    </xf>
    <xf numFmtId="0" fontId="0" fillId="0" borderId="5" xfId="0" applyBorder="1" applyAlignment="1">
      <alignment horizontal="left"/>
    </xf>
    <xf numFmtId="0" fontId="0" fillId="0" borderId="24" xfId="0" applyBorder="1" applyAlignment="1" applyProtection="1">
      <alignment horizontal="center" wrapText="1"/>
      <protection hidden="1"/>
    </xf>
    <xf numFmtId="0" fontId="0" fillId="0" borderId="25" xfId="0" applyBorder="1" applyAlignment="1" applyProtection="1">
      <alignment horizontal="center" wrapText="1"/>
      <protection hidden="1"/>
    </xf>
    <xf numFmtId="0" fontId="6" fillId="3" borderId="26" xfId="0" applyFont="1" applyFill="1" applyBorder="1" applyAlignment="1" applyProtection="1">
      <alignment horizontal="center"/>
      <protection hidden="1"/>
    </xf>
    <xf numFmtId="0" fontId="5" fillId="4" borderId="26"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4" fillId="3" borderId="4" xfId="0" applyFont="1" applyFill="1" applyBorder="1" applyAlignment="1" applyProtection="1">
      <alignment horizontal="centerContinuous"/>
      <protection hidden="1"/>
    </xf>
    <xf numFmtId="0" fontId="4" fillId="3" borderId="5" xfId="0" applyFont="1" applyFill="1" applyBorder="1" applyAlignment="1" applyProtection="1">
      <alignment horizontal="centerContinuous"/>
      <protection hidden="1"/>
    </xf>
    <xf numFmtId="0" fontId="4" fillId="3" borderId="6" xfId="0" applyFont="1" applyFill="1" applyBorder="1" applyAlignment="1" applyProtection="1">
      <alignment horizontal="centerContinuous"/>
      <protection hidden="1"/>
    </xf>
    <xf numFmtId="0" fontId="2" fillId="0" borderId="10" xfId="0" applyFont="1" applyBorder="1" applyAlignment="1" applyProtection="1">
      <alignment horizontal="centerContinuous"/>
      <protection hidden="1"/>
    </xf>
    <xf numFmtId="0" fontId="2" fillId="0" borderId="11" xfId="0" applyFont="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6" fillId="3" borderId="13" xfId="0" applyFont="1" applyFill="1" applyBorder="1" applyAlignment="1" applyProtection="1">
      <alignment horizontal="centerContinuous"/>
      <protection hidden="1"/>
    </xf>
    <xf numFmtId="0" fontId="6" fillId="3" borderId="14" xfId="0" applyFont="1" applyFill="1" applyBorder="1" applyAlignment="1" applyProtection="1">
      <alignment horizontal="centerContinuous"/>
      <protection hidden="1"/>
    </xf>
    <xf numFmtId="0" fontId="8" fillId="0" borderId="15" xfId="0" applyFont="1" applyBorder="1" applyAlignment="1" applyProtection="1">
      <alignment horizontal="centerContinuous" wrapText="1"/>
      <protection hidden="1"/>
    </xf>
    <xf numFmtId="0" fontId="8" fillId="0" borderId="16" xfId="0" applyFont="1" applyBorder="1" applyAlignment="1" applyProtection="1">
      <alignment horizontal="centerContinuous" wrapText="1"/>
      <protection hidden="1"/>
    </xf>
    <xf numFmtId="0" fontId="8" fillId="0" borderId="17" xfId="0" applyFont="1" applyBorder="1" applyAlignment="1" applyProtection="1">
      <alignment horizontal="centerContinuous" wrapText="1"/>
      <protection hidden="1"/>
    </xf>
    <xf numFmtId="0" fontId="8" fillId="0" borderId="15" xfId="0" applyFont="1" applyBorder="1" applyAlignment="1" applyProtection="1">
      <alignment horizontal="centerContinuous"/>
      <protection hidden="1"/>
    </xf>
    <xf numFmtId="0" fontId="8" fillId="0" borderId="16" xfId="0" applyFont="1" applyBorder="1" applyAlignment="1" applyProtection="1">
      <alignment horizontal="centerContinuous"/>
      <protection hidden="1"/>
    </xf>
    <xf numFmtId="0" fontId="8" fillId="0" borderId="17" xfId="0" applyFont="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6" sqref="E6"/>
    </sheetView>
  </sheetViews>
  <sheetFormatPr defaultRowHeight="15" x14ac:dyDescent="0.25"/>
  <cols>
    <col min="1" max="1" width="33.5703125" customWidth="1"/>
    <col min="2" max="2" width="14.42578125" customWidth="1"/>
    <col min="3" max="3" width="16.5703125" customWidth="1"/>
    <col min="4" max="4" width="16.42578125" customWidth="1"/>
    <col min="5" max="5" width="16.5703125" customWidth="1"/>
  </cols>
  <sheetData>
    <row r="1" spans="1:5" ht="15.75" thickBot="1" x14ac:dyDescent="0.3">
      <c r="A1" t="s">
        <v>85</v>
      </c>
      <c r="E1" s="35">
        <v>45082</v>
      </c>
    </row>
    <row r="2" spans="1:5" ht="27.2" customHeight="1" thickTop="1" x14ac:dyDescent="0.3">
      <c r="A2" s="36" t="s">
        <v>0</v>
      </c>
      <c r="B2" s="37"/>
      <c r="C2" s="37"/>
      <c r="D2" s="37"/>
      <c r="E2" s="38"/>
    </row>
    <row r="3" spans="1:5" ht="21.75" thickBot="1" x14ac:dyDescent="0.4">
      <c r="A3" s="39" t="s">
        <v>1</v>
      </c>
      <c r="B3" s="40"/>
      <c r="C3" s="40"/>
      <c r="D3" s="40"/>
      <c r="E3" s="41"/>
    </row>
    <row r="4" spans="1:5" ht="39" thickBot="1" x14ac:dyDescent="0.4">
      <c r="A4" s="29" t="s">
        <v>83</v>
      </c>
      <c r="B4" s="1" t="s">
        <v>2</v>
      </c>
      <c r="C4" s="2">
        <v>63</v>
      </c>
      <c r="D4" s="3" t="s">
        <v>3</v>
      </c>
      <c r="E4" s="23" t="s">
        <v>82</v>
      </c>
    </row>
    <row r="5" spans="1:5" ht="15.75" thickBot="1" x14ac:dyDescent="0.3">
      <c r="A5" s="4" t="s">
        <v>4</v>
      </c>
      <c r="B5" s="5">
        <v>4400023794</v>
      </c>
      <c r="C5" s="5" t="s">
        <v>5</v>
      </c>
      <c r="D5" s="42" t="s">
        <v>6</v>
      </c>
      <c r="E5" s="43"/>
    </row>
    <row r="6" spans="1:5" ht="21" x14ac:dyDescent="0.35">
      <c r="A6" s="44" t="s">
        <v>7</v>
      </c>
      <c r="B6" s="45"/>
      <c r="C6" s="45"/>
      <c r="D6" s="45"/>
      <c r="E6" s="46"/>
    </row>
    <row r="7" spans="1:5" x14ac:dyDescent="0.25">
      <c r="A7" s="6" t="s">
        <v>8</v>
      </c>
      <c r="B7" s="7" t="s">
        <v>9</v>
      </c>
      <c r="C7" s="7" t="s">
        <v>10</v>
      </c>
      <c r="D7" s="7" t="s">
        <v>11</v>
      </c>
      <c r="E7" s="8" t="s">
        <v>12</v>
      </c>
    </row>
    <row r="8" spans="1:5" x14ac:dyDescent="0.25">
      <c r="A8" s="9" t="s">
        <v>80</v>
      </c>
      <c r="B8" s="10" t="s">
        <v>81</v>
      </c>
      <c r="C8" s="11">
        <v>37235</v>
      </c>
      <c r="D8" s="12"/>
      <c r="E8" s="13">
        <f>C8*D8</f>
        <v>0</v>
      </c>
    </row>
    <row r="9" spans="1:5" ht="18.75" x14ac:dyDescent="0.3">
      <c r="A9" s="63"/>
      <c r="B9" s="64"/>
      <c r="C9" s="64"/>
      <c r="D9" s="64"/>
      <c r="E9" s="65"/>
    </row>
    <row r="10" spans="1:5" x14ac:dyDescent="0.25">
      <c r="A10" s="14" t="s">
        <v>13</v>
      </c>
      <c r="B10" s="7" t="s">
        <v>9</v>
      </c>
      <c r="C10" s="7" t="s">
        <v>10</v>
      </c>
      <c r="D10" s="7" t="s">
        <v>11</v>
      </c>
      <c r="E10" s="8" t="s">
        <v>12</v>
      </c>
    </row>
    <row r="11" spans="1:5" ht="18.75" x14ac:dyDescent="0.3">
      <c r="A11" s="47" t="s">
        <v>14</v>
      </c>
      <c r="B11" s="48"/>
      <c r="C11" s="48"/>
      <c r="D11" s="48"/>
      <c r="E11" s="49"/>
    </row>
    <row r="12" spans="1:5" x14ac:dyDescent="0.25">
      <c r="A12" s="24" t="s">
        <v>15</v>
      </c>
      <c r="B12" s="28"/>
      <c r="C12" s="31" t="s">
        <v>77</v>
      </c>
      <c r="D12" s="32"/>
      <c r="E12" s="27"/>
    </row>
    <row r="13" spans="1:5" x14ac:dyDescent="0.25">
      <c r="A13" s="24" t="s">
        <v>78</v>
      </c>
      <c r="B13" s="28"/>
      <c r="C13" s="31" t="s">
        <v>79</v>
      </c>
      <c r="D13" s="32"/>
      <c r="E13" s="27"/>
    </row>
    <row r="14" spans="1:5" ht="18.75" x14ac:dyDescent="0.3">
      <c r="A14" s="50" t="s">
        <v>16</v>
      </c>
      <c r="B14" s="51"/>
      <c r="C14" s="51"/>
      <c r="D14" s="51"/>
      <c r="E14" s="52"/>
    </row>
    <row r="15" spans="1:5" x14ac:dyDescent="0.25">
      <c r="A15" s="6" t="s">
        <v>17</v>
      </c>
      <c r="B15" s="7" t="s">
        <v>18</v>
      </c>
      <c r="C15" s="7" t="s">
        <v>19</v>
      </c>
      <c r="D15" s="7" t="s">
        <v>20</v>
      </c>
      <c r="E15" s="8" t="s">
        <v>12</v>
      </c>
    </row>
    <row r="16" spans="1:5" x14ac:dyDescent="0.25">
      <c r="A16" s="9" t="s">
        <v>21</v>
      </c>
      <c r="B16" s="25" t="s">
        <v>22</v>
      </c>
      <c r="C16" s="26">
        <v>68.25</v>
      </c>
      <c r="D16" s="12"/>
      <c r="E16" s="13">
        <f t="shared" ref="E16:E33" si="0">IF(D16="Yes",$C16*SUM($D$8:$D$10),0)</f>
        <v>0</v>
      </c>
    </row>
    <row r="17" spans="1:5" x14ac:dyDescent="0.25">
      <c r="A17" s="9" t="s">
        <v>23</v>
      </c>
      <c r="B17" s="25" t="s">
        <v>24</v>
      </c>
      <c r="C17" s="26">
        <v>295.75</v>
      </c>
      <c r="D17" s="12"/>
      <c r="E17" s="13">
        <f t="shared" si="0"/>
        <v>0</v>
      </c>
    </row>
    <row r="18" spans="1:5" x14ac:dyDescent="0.25">
      <c r="A18" s="9" t="s">
        <v>25</v>
      </c>
      <c r="B18" s="25" t="s">
        <v>73</v>
      </c>
      <c r="C18" s="26">
        <v>204.75</v>
      </c>
      <c r="D18" s="12"/>
      <c r="E18" s="13">
        <f t="shared" si="0"/>
        <v>0</v>
      </c>
    </row>
    <row r="19" spans="1:5" x14ac:dyDescent="0.25">
      <c r="A19" s="9" t="s">
        <v>26</v>
      </c>
      <c r="B19" s="25" t="s">
        <v>27</v>
      </c>
      <c r="C19" s="26">
        <v>54.6</v>
      </c>
      <c r="D19" s="12"/>
      <c r="E19" s="13">
        <f t="shared" si="0"/>
        <v>0</v>
      </c>
    </row>
    <row r="20" spans="1:5" x14ac:dyDescent="0.25">
      <c r="A20" s="9" t="s">
        <v>28</v>
      </c>
      <c r="B20" s="25" t="s">
        <v>29</v>
      </c>
      <c r="C20" s="26">
        <v>359.45</v>
      </c>
      <c r="D20" s="12"/>
      <c r="E20" s="13">
        <f t="shared" si="0"/>
        <v>0</v>
      </c>
    </row>
    <row r="21" spans="1:5" x14ac:dyDescent="0.25">
      <c r="A21" s="9" t="s">
        <v>30</v>
      </c>
      <c r="B21" s="25" t="s">
        <v>31</v>
      </c>
      <c r="C21" s="26">
        <v>650.65</v>
      </c>
      <c r="D21" s="12"/>
      <c r="E21" s="13">
        <f t="shared" si="0"/>
        <v>0</v>
      </c>
    </row>
    <row r="22" spans="1:5" x14ac:dyDescent="0.25">
      <c r="A22" s="9" t="s">
        <v>32</v>
      </c>
      <c r="B22" s="25" t="s">
        <v>33</v>
      </c>
      <c r="C22" s="26">
        <v>141.05000000000001</v>
      </c>
      <c r="D22" s="12"/>
      <c r="E22" s="13">
        <f t="shared" si="0"/>
        <v>0</v>
      </c>
    </row>
    <row r="23" spans="1:5" x14ac:dyDescent="0.25">
      <c r="A23" s="9" t="s">
        <v>74</v>
      </c>
      <c r="B23" s="25" t="s">
        <v>34</v>
      </c>
      <c r="C23" s="26">
        <v>177.45</v>
      </c>
      <c r="D23" s="12"/>
      <c r="E23" s="13">
        <f t="shared" si="0"/>
        <v>0</v>
      </c>
    </row>
    <row r="24" spans="1:5" x14ac:dyDescent="0.25">
      <c r="A24" s="9" t="s">
        <v>35</v>
      </c>
      <c r="B24" s="25" t="s">
        <v>36</v>
      </c>
      <c r="C24" s="26">
        <v>162.80000000000001</v>
      </c>
      <c r="D24" s="12"/>
      <c r="E24" s="13">
        <f t="shared" si="0"/>
        <v>0</v>
      </c>
    </row>
    <row r="25" spans="1:5" x14ac:dyDescent="0.25">
      <c r="A25" s="9" t="s">
        <v>76</v>
      </c>
      <c r="B25" s="25" t="s">
        <v>75</v>
      </c>
      <c r="C25" s="26">
        <v>45.5</v>
      </c>
      <c r="D25" s="12"/>
      <c r="E25" s="13">
        <f t="shared" si="0"/>
        <v>0</v>
      </c>
    </row>
    <row r="26" spans="1:5" x14ac:dyDescent="0.25">
      <c r="A26" s="9" t="s">
        <v>37</v>
      </c>
      <c r="B26" s="25" t="s">
        <v>38</v>
      </c>
      <c r="C26" s="26">
        <v>104.65</v>
      </c>
      <c r="D26" s="12"/>
      <c r="E26" s="13">
        <f t="shared" si="0"/>
        <v>0</v>
      </c>
    </row>
    <row r="27" spans="1:5" x14ac:dyDescent="0.25">
      <c r="A27" s="9" t="s">
        <v>39</v>
      </c>
      <c r="B27" s="25" t="s">
        <v>40</v>
      </c>
      <c r="C27" s="26">
        <v>177.45</v>
      </c>
      <c r="D27" s="12"/>
      <c r="E27" s="13">
        <f t="shared" si="0"/>
        <v>0</v>
      </c>
    </row>
    <row r="28" spans="1:5" x14ac:dyDescent="0.25">
      <c r="A28" s="9" t="s">
        <v>41</v>
      </c>
      <c r="B28" s="25" t="s">
        <v>42</v>
      </c>
      <c r="C28" s="26">
        <v>40.950000000000003</v>
      </c>
      <c r="D28" s="12"/>
      <c r="E28" s="13">
        <f t="shared" si="0"/>
        <v>0</v>
      </c>
    </row>
    <row r="29" spans="1:5" x14ac:dyDescent="0.25">
      <c r="A29" s="9" t="s">
        <v>43</v>
      </c>
      <c r="B29" s="25" t="s">
        <v>44</v>
      </c>
      <c r="C29" s="26">
        <v>46.41</v>
      </c>
      <c r="D29" s="12"/>
      <c r="E29" s="13">
        <f t="shared" si="0"/>
        <v>0</v>
      </c>
    </row>
    <row r="30" spans="1:5" x14ac:dyDescent="0.25">
      <c r="A30" s="9" t="s">
        <v>45</v>
      </c>
      <c r="B30" s="25" t="s">
        <v>46</v>
      </c>
      <c r="C30" s="26">
        <v>72.8</v>
      </c>
      <c r="D30" s="12"/>
      <c r="E30" s="13">
        <f t="shared" si="0"/>
        <v>0</v>
      </c>
    </row>
    <row r="31" spans="1:5" x14ac:dyDescent="0.25">
      <c r="A31" s="9" t="s">
        <v>47</v>
      </c>
      <c r="B31" s="25" t="s">
        <v>48</v>
      </c>
      <c r="C31" s="26">
        <v>254.8</v>
      </c>
      <c r="D31" s="12"/>
      <c r="E31" s="13">
        <f t="shared" si="0"/>
        <v>0</v>
      </c>
    </row>
    <row r="32" spans="1:5" x14ac:dyDescent="0.25">
      <c r="A32" s="9" t="s">
        <v>49</v>
      </c>
      <c r="B32" s="25" t="s">
        <v>50</v>
      </c>
      <c r="C32" s="26">
        <v>-91</v>
      </c>
      <c r="D32" s="12"/>
      <c r="E32" s="13">
        <f t="shared" si="0"/>
        <v>0</v>
      </c>
    </row>
    <row r="33" spans="1:5" x14ac:dyDescent="0.25">
      <c r="A33" s="9" t="s">
        <v>51</v>
      </c>
      <c r="B33" s="25" t="s">
        <v>52</v>
      </c>
      <c r="C33" s="26">
        <v>159.25</v>
      </c>
      <c r="D33" s="12"/>
      <c r="E33" s="13">
        <f t="shared" si="0"/>
        <v>0</v>
      </c>
    </row>
    <row r="34" spans="1:5" x14ac:dyDescent="0.25">
      <c r="A34" s="53" t="s">
        <v>53</v>
      </c>
      <c r="B34" s="54"/>
      <c r="C34" s="54"/>
      <c r="D34" s="10" t="s">
        <v>54</v>
      </c>
      <c r="E34" s="15">
        <f>IF(SUM(D8:D10)=0,0,SUM(E8:E33)/SUM(D8:D10))</f>
        <v>0</v>
      </c>
    </row>
    <row r="35" spans="1:5" ht="18.75" x14ac:dyDescent="0.3">
      <c r="A35" s="55" t="s">
        <v>55</v>
      </c>
      <c r="B35" s="56"/>
      <c r="C35" s="56"/>
      <c r="D35" s="56"/>
      <c r="E35" s="57"/>
    </row>
    <row r="36" spans="1:5" x14ac:dyDescent="0.25">
      <c r="A36" s="53" t="s">
        <v>56</v>
      </c>
      <c r="B36" s="54"/>
      <c r="C36" s="54"/>
      <c r="D36" s="54"/>
      <c r="E36" s="13">
        <f>ROUND(0.0035*E34,2)</f>
        <v>0</v>
      </c>
    </row>
    <row r="37" spans="1:5" x14ac:dyDescent="0.25">
      <c r="A37" s="53" t="s">
        <v>57</v>
      </c>
      <c r="B37" s="54"/>
      <c r="C37" s="54"/>
      <c r="D37" s="54"/>
      <c r="E37" s="13">
        <f>5*2.25</f>
        <v>11.25</v>
      </c>
    </row>
    <row r="38" spans="1:5" x14ac:dyDescent="0.25">
      <c r="A38" s="53" t="s">
        <v>58</v>
      </c>
      <c r="B38" s="54"/>
      <c r="C38" s="54"/>
      <c r="D38" s="54"/>
      <c r="E38" s="13">
        <v>18</v>
      </c>
    </row>
    <row r="39" spans="1:5" x14ac:dyDescent="0.25">
      <c r="A39" s="53" t="s">
        <v>59</v>
      </c>
      <c r="B39" s="54"/>
      <c r="C39" s="54"/>
      <c r="D39" s="10" t="s">
        <v>54</v>
      </c>
      <c r="E39" s="13">
        <f>IF(SUM(E34:E38)&lt;100,0,SUM(E34:E38))</f>
        <v>0</v>
      </c>
    </row>
    <row r="40" spans="1:5" x14ac:dyDescent="0.25">
      <c r="A40" s="53" t="s">
        <v>60</v>
      </c>
      <c r="B40" s="54"/>
      <c r="C40" s="54"/>
      <c r="D40" s="10" t="str">
        <f>IF(SUM(D8:D10)=0,"",IF(SUM(D8:D10)=1,"1 Vehicle",SUM(D8:D10)&amp;" Vehicles"))</f>
        <v/>
      </c>
      <c r="E40" s="13">
        <f>E39*SUM(D8:D10)</f>
        <v>0</v>
      </c>
    </row>
    <row r="41" spans="1:5" ht="18.75" x14ac:dyDescent="0.3">
      <c r="A41" s="55" t="s">
        <v>61</v>
      </c>
      <c r="B41" s="56"/>
      <c r="C41" s="56"/>
      <c r="D41" s="56"/>
      <c r="E41" s="57"/>
    </row>
    <row r="42" spans="1:5" x14ac:dyDescent="0.25">
      <c r="A42" s="16" t="s">
        <v>62</v>
      </c>
      <c r="B42" s="58"/>
      <c r="C42" s="58"/>
      <c r="D42" s="22" t="s">
        <v>63</v>
      </c>
      <c r="E42" s="21"/>
    </row>
    <row r="43" spans="1:5" x14ac:dyDescent="0.25">
      <c r="A43" s="16" t="s">
        <v>64</v>
      </c>
      <c r="B43" s="58"/>
      <c r="C43" s="58"/>
      <c r="D43" s="22" t="s">
        <v>65</v>
      </c>
      <c r="E43" s="21"/>
    </row>
    <row r="44" spans="1:5" x14ac:dyDescent="0.25">
      <c r="A44" s="16" t="s">
        <v>66</v>
      </c>
      <c r="B44" s="58"/>
      <c r="C44" s="58"/>
      <c r="D44" s="22" t="s">
        <v>67</v>
      </c>
      <c r="E44" s="21"/>
    </row>
    <row r="45" spans="1:5" ht="18.75" x14ac:dyDescent="0.3">
      <c r="A45" s="55" t="s">
        <v>68</v>
      </c>
      <c r="B45" s="56"/>
      <c r="C45" s="56"/>
      <c r="D45" s="56"/>
      <c r="E45" s="57"/>
    </row>
    <row r="46" spans="1:5" x14ac:dyDescent="0.25">
      <c r="A46" s="18" t="s">
        <v>6</v>
      </c>
      <c r="B46" s="30" t="s">
        <v>69</v>
      </c>
      <c r="C46" s="30"/>
      <c r="D46" s="17" t="s">
        <v>70</v>
      </c>
      <c r="E46" s="19">
        <v>310012432</v>
      </c>
    </row>
    <row r="47" spans="1:5" x14ac:dyDescent="0.25">
      <c r="A47" s="16" t="s">
        <v>64</v>
      </c>
      <c r="B47" s="59" t="s">
        <v>71</v>
      </c>
      <c r="C47" s="59"/>
      <c r="D47" s="59"/>
      <c r="E47" s="60"/>
    </row>
    <row r="48" spans="1:5" ht="15.75" thickBot="1" x14ac:dyDescent="0.3">
      <c r="A48" s="20" t="s">
        <v>66</v>
      </c>
      <c r="B48" s="61" t="s">
        <v>72</v>
      </c>
      <c r="C48" s="61"/>
      <c r="D48" s="61"/>
      <c r="E48" s="62"/>
    </row>
    <row r="49" ht="15.75" thickTop="1" x14ac:dyDescent="0.25"/>
  </sheetData>
  <sheetProtection algorithmName="SHA-512" hashValue="XhaEa2T4L6e9Ix4WKaEKC7M4Yjqx6dBs6zppfB4R3E6tDwx/ydQBRt4Y6CR6jyu5e2GSiFiCtuIunPMn96n1Kw==" saltValue="nxpxUmzbhzEGEQt05V+MiA==" spinCount="100000" sheet="1" objects="1" scenarios="1"/>
  <mergeCells count="3">
    <mergeCell ref="C12:D12"/>
    <mergeCell ref="C13:D13"/>
    <mergeCell ref="B46:C46"/>
  </mergeCells>
  <dataValidations disablePrompts="1" count="2">
    <dataValidation type="list" allowBlank="1" showInputMessage="1" showErrorMessage="1" sqref="D16:D33" xr:uid="{00000000-0002-0000-0000-000000000000}">
      <formula1>"Yes, "</formula1>
    </dataValidation>
    <dataValidation type="custom" allowBlank="1" showInputMessage="1" showErrorMessage="1" error="Only one vehicle configuration may be used on each spreadsheet." sqref="D8" xr:uid="{00000000-0002-0000-0000-000001000000}">
      <formula1>IF(ISBLANK(D11),TRUE,FALSE)</formula1>
    </dataValidation>
  </dataValidations>
  <pageMargins left="0.7" right="0.7" top="0.75" bottom="0.75" header="0.3" footer="0.3"/>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cols>
    <col min="1" max="1" width="104.28515625" bestFit="1" customWidth="1"/>
  </cols>
  <sheetData>
    <row r="1" spans="1:1" ht="21.75" thickBot="1" x14ac:dyDescent="0.4">
      <c r="A1" s="33" t="s">
        <v>1</v>
      </c>
    </row>
    <row r="2" spans="1:1" ht="180.75" thickBot="1" x14ac:dyDescent="0.3">
      <c r="A2" s="34"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BDA72-1414-45A4-AAB7-7EB1BD5A9C0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9E9CFDB-280C-494C-98C3-84C76E5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8BB196A-886A-4CB2-A6C9-800C0015A2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63 - Chevy Express</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2019-12-19T20:21:56Z</cp:lastPrinted>
  <dcterms:created xsi:type="dcterms:W3CDTF">2019-01-03T16:55:54Z</dcterms:created>
  <dcterms:modified xsi:type="dcterms:W3CDTF">2026-03-12T21:48:31Z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