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120" yWindow="-120" windowWidth="10095" windowHeight="735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22" i="1" l="1"/>
  <c r="E26" i="1"/>
  <c r="E23" i="1"/>
  <c r="E27" i="1"/>
  <c r="E28" i="1"/>
  <c r="E29" i="1"/>
  <c r="E30" i="1"/>
  <c r="E31" i="1"/>
  <c r="E32" i="1"/>
  <c r="E33" i="1"/>
  <c r="E12" i="1"/>
  <c r="E14" i="1"/>
  <c r="D40" i="1" l="1"/>
  <c r="E34" i="1"/>
  <c r="E9" i="1"/>
  <c r="E36" i="1" l="1"/>
  <c r="E39" i="1" l="1"/>
  <c r="E40" i="1" s="1"/>
</calcChain>
</file>

<file path=xl/sharedStrings.xml><?xml version="1.0" encoding="utf-8"?>
<sst xmlns="http://schemas.openxmlformats.org/spreadsheetml/2006/main" count="104" uniqueCount="83">
  <si>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</si>
  <si>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</si>
  <si>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</si>
  <si>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</si>
  <si>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</si>
  <si>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</si>
  <si>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</si>
  <si>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</si>
  <si>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</si>
  <si>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</si>
  <si>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</si>
  <si>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</si>
  <si>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</si>
  <si>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</si>
  <si>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</si>
  <si>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</si>
  <si>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</si>
  <si>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</si>
  <si>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</si>
  <si>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</si>
  <si>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</si>
  <si>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Cost for Each Vehicle Plus Options</t>
  </si>
  <si>
    <t>1 EA</t>
  </si>
  <si>
    <t>Additional Costs</t>
  </si>
  <si>
    <t>0.35% Contract Administrative Fee</t>
  </si>
  <si>
    <t>Total Cost for Each Vehicle</t>
  </si>
  <si>
    <t>Total Cost for All Vehicles</t>
  </si>
  <si>
    <t>Agency  Information</t>
  </si>
  <si>
    <t>Delivery Point of Contact Name:</t>
  </si>
  <si>
    <t>LPAA Approval No</t>
  </si>
  <si>
    <t>Phone:</t>
  </si>
  <si>
    <t>Email:</t>
  </si>
  <si>
    <t>Shopping Cart</t>
  </si>
  <si>
    <t>Vendor Information</t>
  </si>
  <si>
    <t xml:space="preserve">Vendor No. </t>
  </si>
  <si>
    <t>Agency Name</t>
  </si>
  <si>
    <t>(PW7) Bright White Clear Coat</t>
  </si>
  <si>
    <t>LA Safety Inspection Sticker - 2 Year</t>
  </si>
  <si>
    <t>NOTE:  Please contact dealer for availability prior to placing order.</t>
  </si>
  <si>
    <t>Southland Dodge</t>
  </si>
  <si>
    <t>180-365 Days</t>
  </si>
  <si>
    <t>Color Upcharge</t>
  </si>
  <si>
    <t>LA DEQ Waste Tire Fee (5 tires X $2.25 each)</t>
  </si>
  <si>
    <t>Frank Teuton</t>
  </si>
  <si>
    <t>985-876-1817</t>
  </si>
  <si>
    <t>frankt@southlanddodge.com</t>
  </si>
  <si>
    <t>Jeep Wrangler Sport</t>
  </si>
  <si>
    <t xml:space="preserve">2WD </t>
  </si>
  <si>
    <t>(PDS) Anvil Clear Coat (extra cost)</t>
  </si>
  <si>
    <t>(PX8) Black Clear Coat (extra cost)</t>
  </si>
  <si>
    <t>(PRC) Firecracker Red Clr (extra cost)</t>
  </si>
  <si>
    <t>(PAU) Granite Crystal Met (extra cost)</t>
  </si>
  <si>
    <t>(PBJ) Hydro Blue Pearl (extra cost)</t>
  </si>
  <si>
    <t>Extra cost paint</t>
  </si>
  <si>
    <t>ECP</t>
  </si>
  <si>
    <t>Hardtop-Black Three piece</t>
  </si>
  <si>
    <t>HT1</t>
  </si>
  <si>
    <t>Trailer tow/Aux Switch group</t>
  </si>
  <si>
    <t>ADH</t>
  </si>
  <si>
    <t>All weather floor mats-Mopar</t>
  </si>
  <si>
    <t>CWA</t>
  </si>
  <si>
    <t>Black tubular side steps-Mopar</t>
  </si>
  <si>
    <t>MRU</t>
  </si>
  <si>
    <t>Deep tint sunscreen windows</t>
  </si>
  <si>
    <t>GCD</t>
  </si>
  <si>
    <t>Not available</t>
  </si>
  <si>
    <t>JLXL74-29U</t>
  </si>
  <si>
    <t>Southland Dodge Chrysler Jeep</t>
  </si>
  <si>
    <t>4WD Hybrid 4XE (2.0L 4 cyl)</t>
  </si>
  <si>
    <t>4WD-2.0L 4 cyl</t>
  </si>
  <si>
    <t>JLJL74-22B</t>
  </si>
  <si>
    <t>Black vinyl floor covering</t>
  </si>
  <si>
    <t>CKJ</t>
  </si>
  <si>
    <t>Mopar hinge-gate reinforcement</t>
  </si>
  <si>
    <t>XDB</t>
  </si>
  <si>
    <t>Additional Key Fobs (2)</t>
  </si>
  <si>
    <t>XKEY</t>
  </si>
  <si>
    <t>(PJ5) '41 (extra cost)</t>
  </si>
  <si>
    <t>3.6L V6 24V VVT</t>
  </si>
  <si>
    <t>JLJL74-24B</t>
  </si>
  <si>
    <t>Yes</t>
  </si>
  <si>
    <t>Mojito</t>
  </si>
  <si>
    <t>PGE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</si>
</sst>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C00000"/>
      <name val="Calibri"/>
      <family val="2"/>
      <scheme val="minor"/>
    </font>
    <font>
      <b/>
      <sz val="18"/>
      <color rgb="FFFF0000"/>
      <name val="Calibri"/>
      <family val="2"/>
      <scheme val="minor"/>
    </font>
    <font>
      <sz val="1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6" xfId="0" applyFont="1" applyBorder="1" applyAlignment="1">
      <alignment horizontal="center"/>
    </xf>
    <xf numFmtId="0" fontId="0" fillId="5" borderId="6" xfId="0" applyFill="1" applyBorder="1" applyAlignment="1" applyProtection="1">
      <alignment horizontal="left"/>
      <protection locked="0"/>
    </xf>
    <xf numFmtId="0" fontId="0" fillId="0" borderId="5" xfId="0" applyBorder="1" applyAlignment="1">
      <alignment horizontal="right"/>
    </xf>
    <xf numFmtId="0" fontId="0" fillId="5" borderId="6" xfId="0" applyFill="1" applyBorder="1" applyAlignment="1" applyProtection="1">
      <alignment horizontal="left" wrapText="1"/>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4" xfId="0" applyFill="1" applyBorder="1" applyAlignment="1">
      <alignment horizontal="right"/>
    </xf>
    <xf numFmtId="0" fontId="0" fillId="4" borderId="16" xfId="0" applyFill="1" applyBorder="1" applyAlignment="1">
      <alignment horizontal="right"/>
    </xf>
    <xf numFmtId="0" fontId="0" fillId="5" borderId="5" xfId="0" applyFill="1" applyBorder="1" applyAlignment="1" applyProtection="1">
      <alignment horizontal="center" wrapText="1"/>
      <protection locked="0"/>
    </xf>
    <xf numFmtId="0" fontId="10" fillId="0" borderId="0" xfId="0" applyFont="1" applyAlignment="1">
      <alignment vertical="center"/>
    </xf>
    <xf numFmtId="0" fontId="0" fillId="0" borderId="5" xfId="0" applyBorder="1" applyAlignment="1" applyProtection="1">
      <alignment wrapText="1"/>
      <protection hidden="1"/>
    </xf>
    <xf numFmtId="0" fontId="0" fillId="0" borderId="24" xfId="0" applyBorder="1" applyAlignment="1" applyProtection="1">
      <alignment wrapText="1"/>
      <protection hidden="1"/>
    </xf>
    <xf numFmtId="0" fontId="0" fillId="0" borderId="25" xfId="0" applyBorder="1" applyProtection="1">
      <protection hidden="1"/>
    </xf>
    <xf numFmtId="44" fontId="0" fillId="0" borderId="25" xfId="1" applyFont="1" applyBorder="1" applyProtection="1">
      <protection hidden="1"/>
    </xf>
    <xf numFmtId="44" fontId="0" fillId="0" borderId="26" xfId="0" applyNumberFormat="1" applyBorder="1" applyProtection="1">
      <protection hidden="1"/>
    </xf>
    <xf numFmtId="0" fontId="0" fillId="0" borderId="23" xfId="0" applyBorder="1" applyProtection="1">
      <protection hidden="1"/>
    </xf>
    <xf numFmtId="0" fontId="0" fillId="0" borderId="5" xfId="0"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0" fontId="0" fillId="0" borderId="5" xfId="0" applyBorder="1" applyAlignment="1" applyProtection="1">
      <alignment wrapText="1"/>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1" fillId="4" borderId="19" xfId="0" applyFont="1" applyFill="1" applyBorder="1" applyAlignment="1" applyProtection="1">
      <alignment horizontal="center" vertical="center" wrapText="1"/>
      <protection hidden="1"/>
    </xf>
    <xf numFmtId="0" fontId="12" fillId="4" borderId="20" xfId="0" applyFont="1" applyFill="1" applyBorder="1" applyAlignment="1" applyProtection="1">
      <alignment horizontal="center" vertical="center" wrapText="1"/>
      <protection hidden="1"/>
    </xf>
    <xf numFmtId="0" fontId="12" fillId="4" borderId="21" xfId="0" applyFont="1" applyFill="1" applyBorder="1" applyAlignment="1" applyProtection="1">
      <alignment horizontal="center" vertical="center" wrapText="1"/>
      <protection hidden="1"/>
    </xf>
    <xf numFmtId="0" fontId="0" fillId="5" borderId="5" xfId="0" applyFill="1" applyBorder="1" applyAlignment="1" applyProtection="1">
      <alignment horizontal="center" wrapText="1"/>
      <protection locked="0"/>
    </xf>
    <xf numFmtId="0" fontId="8" fillId="3" borderId="10" xfId="0" applyFont="1" applyFill="1" applyBorder="1" applyAlignment="1" applyProtection="1">
      <alignment horizontal="center" wrapText="1"/>
      <protection hidden="1"/>
    </xf>
    <xf numFmtId="0" fontId="8" fillId="3" borderId="11" xfId="0" applyFont="1" applyFill="1" applyBorder="1" applyAlignment="1" applyProtection="1">
      <alignment horizontal="center" wrapText="1"/>
      <protection hidden="1"/>
    </xf>
    <xf numFmtId="0" fontId="8" fillId="3" borderId="12"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Border="1" applyAlignment="1" applyProtection="1">
      <alignment wrapText="1"/>
      <protection hidden="1"/>
    </xf>
    <xf numFmtId="0" fontId="0" fillId="0" borderId="22"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17" xfId="0" applyBorder="1" applyAlignment="1">
      <alignment horizontal="left"/>
    </xf>
    <xf numFmtId="0" fontId="0" fillId="0" borderId="18"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view="pageLayout" zoomScaleNormal="100" workbookViewId="0">
      <selection activeCell="C24" sqref="C24"/>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44" t="s">
        <v>0</v>
      </c>
      <c r="B1" s="45"/>
      <c r="C1" s="45"/>
      <c r="D1" s="45"/>
      <c r="E1" s="46"/>
    </row>
    <row r="2" spans="1:5" ht="21" x14ac:dyDescent="0.35">
      <c r="A2" s="47" t="s">
        <v>1</v>
      </c>
      <c r="B2" s="48"/>
      <c r="C2" s="48"/>
      <c r="D2" s="48"/>
      <c r="E2" s="49"/>
    </row>
    <row r="3" spans="1:5" ht="168" customHeight="1" thickBot="1" x14ac:dyDescent="0.3">
      <c r="A3" s="50" t="s">
        <v>2</v>
      </c>
      <c r="B3" s="51"/>
      <c r="C3" s="51"/>
      <c r="D3" s="51"/>
      <c r="E3" s="52"/>
    </row>
    <row r="4" spans="1:5" s="30" customFormat="1" ht="36" customHeight="1" thickBot="1" x14ac:dyDescent="0.3">
      <c r="A4" s="58" t="s">
        <v>38</v>
      </c>
      <c r="B4" s="59"/>
      <c r="C4" s="59"/>
      <c r="D4" s="59"/>
      <c r="E4" s="60"/>
    </row>
    <row r="5" spans="1:5" ht="21" x14ac:dyDescent="0.35">
      <c r="A5" s="1" t="s">
        <v>46</v>
      </c>
      <c r="B5" s="2" t="s">
        <v>3</v>
      </c>
      <c r="C5" s="3">
        <v>56</v>
      </c>
      <c r="D5" s="4" t="s">
        <v>4</v>
      </c>
      <c r="E5" s="25" t="s">
        <v>40</v>
      </c>
    </row>
    <row r="6" spans="1:5" x14ac:dyDescent="0.25">
      <c r="A6" s="5" t="s">
        <v>5</v>
      </c>
      <c r="B6" s="2">
        <v>4400028312</v>
      </c>
      <c r="C6" s="2" t="s">
        <v>6</v>
      </c>
      <c r="D6" s="53" t="s">
        <v>39</v>
      </c>
      <c r="E6" s="54"/>
    </row>
    <row r="7" spans="1:5" ht="21" x14ac:dyDescent="0.35">
      <c r="A7" s="55" t="s">
        <v>7</v>
      </c>
      <c r="B7" s="56"/>
      <c r="C7" s="56"/>
      <c r="D7" s="56"/>
      <c r="E7" s="57"/>
    </row>
    <row r="8" spans="1:5" x14ac:dyDescent="0.25">
      <c r="A8" s="6" t="s">
        <v>8</v>
      </c>
      <c r="B8" s="7" t="s">
        <v>9</v>
      </c>
      <c r="C8" s="7" t="s">
        <v>10</v>
      </c>
      <c r="D8" s="7" t="s">
        <v>11</v>
      </c>
      <c r="E8" s="8" t="s">
        <v>12</v>
      </c>
    </row>
    <row r="9" spans="1:5" x14ac:dyDescent="0.25">
      <c r="A9" s="9" t="s">
        <v>47</v>
      </c>
      <c r="B9" s="10" t="s">
        <v>65</v>
      </c>
      <c r="C9" s="11"/>
      <c r="D9" s="12"/>
      <c r="E9" s="13">
        <f>$C9*D9</f>
        <v>0</v>
      </c>
    </row>
    <row r="10" spans="1:5" ht="18.75" x14ac:dyDescent="0.3">
      <c r="A10" s="41" t="s">
        <v>13</v>
      </c>
      <c r="B10" s="42"/>
      <c r="C10" s="42"/>
      <c r="D10" s="42"/>
      <c r="E10" s="43"/>
    </row>
    <row r="11" spans="1:5" x14ac:dyDescent="0.25">
      <c r="A11" s="14" t="s">
        <v>14</v>
      </c>
      <c r="B11" s="7" t="s">
        <v>9</v>
      </c>
      <c r="C11" s="7" t="s">
        <v>10</v>
      </c>
      <c r="D11" s="7" t="s">
        <v>11</v>
      </c>
      <c r="E11" s="8" t="s">
        <v>12</v>
      </c>
    </row>
    <row r="12" spans="1:5" x14ac:dyDescent="0.25">
      <c r="A12" s="32" t="s">
        <v>69</v>
      </c>
      <c r="B12" s="33" t="s">
        <v>70</v>
      </c>
      <c r="C12" s="34">
        <v>39013</v>
      </c>
      <c r="D12" s="12"/>
      <c r="E12" s="35">
        <f t="shared" ref="E12" si="0">$C12*D12</f>
        <v>0</v>
      </c>
    </row>
    <row r="13" spans="1:5" x14ac:dyDescent="0.25">
      <c r="A13" s="40" t="s">
        <v>78</v>
      </c>
      <c r="B13" s="36" t="s">
        <v>79</v>
      </c>
      <c r="C13" s="11">
        <v>40813</v>
      </c>
      <c r="D13" s="12"/>
      <c r="E13" s="13">
        <f>$C13*D13</f>
        <v>0</v>
      </c>
    </row>
    <row r="14" spans="1:5" x14ac:dyDescent="0.25">
      <c r="A14" s="31" t="s">
        <v>68</v>
      </c>
      <c r="B14" s="36" t="s">
        <v>66</v>
      </c>
      <c r="C14" s="11">
        <v>51273</v>
      </c>
      <c r="D14" s="12"/>
      <c r="E14" s="13">
        <f>$C14*D14</f>
        <v>0</v>
      </c>
    </row>
    <row r="15" spans="1:5" ht="18.75" x14ac:dyDescent="0.3">
      <c r="A15" s="62" t="s">
        <v>15</v>
      </c>
      <c r="B15" s="63"/>
      <c r="C15" s="63"/>
      <c r="D15" s="63"/>
      <c r="E15" s="64"/>
    </row>
    <row r="16" spans="1:5" x14ac:dyDescent="0.25">
      <c r="A16" s="15" t="s">
        <v>36</v>
      </c>
      <c r="B16" s="29"/>
      <c r="C16" s="75" t="s">
        <v>51</v>
      </c>
      <c r="D16" s="75"/>
      <c r="E16" s="29"/>
    </row>
    <row r="17" spans="1:5" x14ac:dyDescent="0.25">
      <c r="A17" s="15" t="s">
        <v>48</v>
      </c>
      <c r="B17" s="29"/>
      <c r="C17" s="75" t="s">
        <v>50</v>
      </c>
      <c r="D17" s="75"/>
      <c r="E17" s="29"/>
    </row>
    <row r="18" spans="1:5" x14ac:dyDescent="0.25">
      <c r="A18" s="15" t="s">
        <v>49</v>
      </c>
      <c r="B18" s="29"/>
      <c r="C18" s="76" t="s">
        <v>52</v>
      </c>
      <c r="D18" s="77"/>
      <c r="E18" s="29"/>
    </row>
    <row r="19" spans="1:5" x14ac:dyDescent="0.25">
      <c r="A19" s="15" t="s">
        <v>77</v>
      </c>
      <c r="B19" s="38"/>
    </row>
    <row r="20" spans="1:5" ht="18.75" x14ac:dyDescent="0.3">
      <c r="A20" s="65" t="s">
        <v>16</v>
      </c>
      <c r="B20" s="66"/>
      <c r="C20" s="66"/>
      <c r="D20" s="66"/>
      <c r="E20" s="67"/>
    </row>
    <row r="21" spans="1:5" x14ac:dyDescent="0.25">
      <c r="A21" s="6" t="s">
        <v>41</v>
      </c>
      <c r="B21" s="7" t="s">
        <v>18</v>
      </c>
      <c r="C21" s="7" t="s">
        <v>19</v>
      </c>
      <c r="D21" s="7" t="s">
        <v>20</v>
      </c>
      <c r="E21" s="8" t="s">
        <v>12</v>
      </c>
    </row>
    <row r="22" spans="1:5" x14ac:dyDescent="0.25">
      <c r="A22" s="9" t="s">
        <v>53</v>
      </c>
      <c r="B22" s="24" t="s">
        <v>54</v>
      </c>
      <c r="C22" s="16">
        <v>512</v>
      </c>
      <c r="D22" s="12" t="s">
        <v>80</v>
      </c>
      <c r="E22" s="13">
        <f>IF(D22="Yes",C22*SUM(D12:D14),0)</f>
        <v>0</v>
      </c>
    </row>
    <row r="23" spans="1:5" x14ac:dyDescent="0.25">
      <c r="A23" s="9" t="s">
        <v>81</v>
      </c>
      <c r="B23" s="39" t="s">
        <v>82</v>
      </c>
      <c r="C23" s="16">
        <v>536</v>
      </c>
      <c r="D23" s="12" t="s">
        <v>80</v>
      </c>
      <c r="E23" s="13">
        <f>IF(D23="Yes",C23*SUM(D12:D14),0)</f>
        <v>0</v>
      </c>
    </row>
    <row r="24" spans="1:5" x14ac:dyDescent="0.25">
      <c r="A24" s="9"/>
      <c r="B24" s="24"/>
      <c r="C24" s="16"/>
      <c r="D24" s="12"/>
      <c r="E24" s="13"/>
    </row>
    <row r="25" spans="1:5" x14ac:dyDescent="0.25">
      <c r="A25" s="6" t="s">
        <v>17</v>
      </c>
      <c r="B25" s="7" t="s">
        <v>18</v>
      </c>
      <c r="C25" s="7" t="s">
        <v>19</v>
      </c>
      <c r="D25" s="7" t="s">
        <v>20</v>
      </c>
      <c r="E25" s="8" t="s">
        <v>12</v>
      </c>
    </row>
    <row r="26" spans="1:5" x14ac:dyDescent="0.25">
      <c r="A26" s="9" t="s">
        <v>55</v>
      </c>
      <c r="B26" s="24" t="s">
        <v>56</v>
      </c>
      <c r="C26" s="16">
        <v>1616</v>
      </c>
      <c r="D26" s="12" t="s">
        <v>80</v>
      </c>
      <c r="E26" s="13">
        <f t="shared" ref="E26:E33" si="1">IF(D26="Yes",$C26*SUM($D$12:$D$14),0)</f>
        <v>0</v>
      </c>
    </row>
    <row r="27" spans="1:5" x14ac:dyDescent="0.25">
      <c r="A27" s="9" t="s">
        <v>57</v>
      </c>
      <c r="B27" s="24" t="s">
        <v>58</v>
      </c>
      <c r="C27" s="16">
        <v>1076</v>
      </c>
      <c r="D27" s="12" t="s">
        <v>80</v>
      </c>
      <c r="E27" s="13">
        <f t="shared" si="1"/>
        <v>0</v>
      </c>
    </row>
    <row r="28" spans="1:5" x14ac:dyDescent="0.25">
      <c r="A28" s="9" t="s">
        <v>59</v>
      </c>
      <c r="B28" s="24" t="s">
        <v>60</v>
      </c>
      <c r="C28" s="16">
        <v>153</v>
      </c>
      <c r="D28" s="12" t="s">
        <v>80</v>
      </c>
      <c r="E28" s="13">
        <f t="shared" si="1"/>
        <v>0</v>
      </c>
    </row>
    <row r="29" spans="1:5" x14ac:dyDescent="0.25">
      <c r="A29" s="9" t="s">
        <v>61</v>
      </c>
      <c r="B29" s="24" t="s">
        <v>62</v>
      </c>
      <c r="C29" s="16">
        <v>653</v>
      </c>
      <c r="D29" s="12" t="s">
        <v>80</v>
      </c>
      <c r="E29" s="13">
        <f t="shared" si="1"/>
        <v>0</v>
      </c>
    </row>
    <row r="30" spans="1:5" x14ac:dyDescent="0.25">
      <c r="A30" s="9" t="s">
        <v>63</v>
      </c>
      <c r="B30" s="24" t="s">
        <v>64</v>
      </c>
      <c r="C30" s="16">
        <v>536</v>
      </c>
      <c r="D30" s="12" t="s">
        <v>80</v>
      </c>
      <c r="E30" s="13">
        <f t="shared" si="1"/>
        <v>0</v>
      </c>
    </row>
    <row r="31" spans="1:5" x14ac:dyDescent="0.25">
      <c r="A31" s="9" t="s">
        <v>71</v>
      </c>
      <c r="B31" s="24" t="s">
        <v>72</v>
      </c>
      <c r="C31" s="16">
        <v>896</v>
      </c>
      <c r="D31" s="12" t="s">
        <v>80</v>
      </c>
      <c r="E31" s="13">
        <f t="shared" si="1"/>
        <v>0</v>
      </c>
    </row>
    <row r="32" spans="1:5" x14ac:dyDescent="0.25">
      <c r="A32" s="9" t="s">
        <v>75</v>
      </c>
      <c r="B32" s="37" t="s">
        <v>76</v>
      </c>
      <c r="C32" s="16">
        <v>500</v>
      </c>
      <c r="D32" s="12" t="s">
        <v>80</v>
      </c>
      <c r="E32" s="13">
        <f t="shared" si="1"/>
        <v>0</v>
      </c>
    </row>
    <row r="33" spans="1:5" x14ac:dyDescent="0.25">
      <c r="A33" s="9" t="s">
        <v>73</v>
      </c>
      <c r="B33" s="24" t="s">
        <v>74</v>
      </c>
      <c r="C33" s="16">
        <v>608</v>
      </c>
      <c r="D33" s="12" t="s">
        <v>80</v>
      </c>
      <c r="E33" s="13">
        <f t="shared" si="1"/>
        <v>0</v>
      </c>
    </row>
    <row r="34" spans="1:5" x14ac:dyDescent="0.25">
      <c r="A34" s="68" t="s">
        <v>21</v>
      </c>
      <c r="B34" s="69"/>
      <c r="C34" s="69"/>
      <c r="D34" s="10" t="s">
        <v>22</v>
      </c>
      <c r="E34" s="17">
        <f>IF(SUM(D12:D14)=0,0,SUM(E9:E33)/SUM(D9,D12:D14))</f>
        <v>0</v>
      </c>
    </row>
    <row r="35" spans="1:5" ht="18.75" x14ac:dyDescent="0.3">
      <c r="A35" s="70" t="s">
        <v>23</v>
      </c>
      <c r="B35" s="71"/>
      <c r="C35" s="71"/>
      <c r="D35" s="71"/>
      <c r="E35" s="72"/>
    </row>
    <row r="36" spans="1:5" x14ac:dyDescent="0.25">
      <c r="A36" s="73" t="s">
        <v>24</v>
      </c>
      <c r="B36" s="74"/>
      <c r="C36" s="74"/>
      <c r="D36" s="74"/>
      <c r="E36" s="13">
        <f>ROUND(0.0035*E34,2)</f>
        <v>0</v>
      </c>
    </row>
    <row r="37" spans="1:5" x14ac:dyDescent="0.25">
      <c r="A37" s="73" t="s">
        <v>42</v>
      </c>
      <c r="B37" s="74"/>
      <c r="C37" s="74"/>
      <c r="D37" s="74"/>
      <c r="E37" s="13">
        <v>11.25</v>
      </c>
    </row>
    <row r="38" spans="1:5" x14ac:dyDescent="0.25">
      <c r="A38" s="73" t="s">
        <v>37</v>
      </c>
      <c r="B38" s="74"/>
      <c r="C38" s="74"/>
      <c r="D38" s="74"/>
      <c r="E38" s="13">
        <v>20</v>
      </c>
    </row>
    <row r="39" spans="1:5" x14ac:dyDescent="0.25">
      <c r="A39" s="68" t="s">
        <v>25</v>
      </c>
      <c r="B39" s="69"/>
      <c r="C39" s="69"/>
      <c r="D39" s="10" t="s">
        <v>22</v>
      </c>
      <c r="E39" s="13">
        <f>IF(SUM(E34:E38)&lt;100,0,SUM(E34:E38))</f>
        <v>0</v>
      </c>
    </row>
    <row r="40" spans="1:5" x14ac:dyDescent="0.25">
      <c r="A40" s="68" t="s">
        <v>26</v>
      </c>
      <c r="B40" s="69"/>
      <c r="C40" s="69"/>
      <c r="D40" s="10" t="str">
        <f>IF(SUM(D9:D12)=0,"",IF(SUM(D9:D12)=1,"1 Vehicle",SUM(D9:D12)&amp;" Vehicles"))</f>
        <v/>
      </c>
      <c r="E40" s="13">
        <f>E39*SUM(D9:D14)</f>
        <v>0</v>
      </c>
    </row>
    <row r="41" spans="1:5" ht="18.75" x14ac:dyDescent="0.3">
      <c r="A41" s="70" t="s">
        <v>27</v>
      </c>
      <c r="B41" s="71"/>
      <c r="C41" s="71"/>
      <c r="D41" s="71"/>
      <c r="E41" s="72"/>
    </row>
    <row r="42" spans="1:5" x14ac:dyDescent="0.25">
      <c r="A42" s="18" t="s">
        <v>28</v>
      </c>
      <c r="B42" s="61"/>
      <c r="C42" s="61"/>
      <c r="D42" s="22" t="s">
        <v>29</v>
      </c>
      <c r="E42" s="21"/>
    </row>
    <row r="43" spans="1:5" x14ac:dyDescent="0.25">
      <c r="A43" s="18" t="s">
        <v>30</v>
      </c>
      <c r="B43" s="61"/>
      <c r="C43" s="61"/>
      <c r="D43" s="22" t="s">
        <v>35</v>
      </c>
      <c r="E43" s="23"/>
    </row>
    <row r="44" spans="1:5" x14ac:dyDescent="0.25">
      <c r="A44" s="18" t="s">
        <v>31</v>
      </c>
      <c r="B44" s="61"/>
      <c r="C44" s="61"/>
      <c r="D44" s="22" t="s">
        <v>32</v>
      </c>
      <c r="E44" s="21"/>
    </row>
    <row r="45" spans="1:5" ht="18.75" x14ac:dyDescent="0.3">
      <c r="A45" s="70" t="s">
        <v>33</v>
      </c>
      <c r="B45" s="71"/>
      <c r="C45" s="71"/>
      <c r="D45" s="71"/>
      <c r="E45" s="72"/>
    </row>
    <row r="46" spans="1:5" x14ac:dyDescent="0.25">
      <c r="A46" s="26" t="s">
        <v>67</v>
      </c>
      <c r="B46" s="78" t="s">
        <v>43</v>
      </c>
      <c r="C46" s="78"/>
      <c r="D46" s="19" t="s">
        <v>34</v>
      </c>
      <c r="E46" s="20">
        <v>310010875</v>
      </c>
    </row>
    <row r="47" spans="1:5" x14ac:dyDescent="0.25">
      <c r="A47" s="27" t="s">
        <v>30</v>
      </c>
      <c r="B47" s="79" t="s">
        <v>44</v>
      </c>
      <c r="C47" s="79"/>
      <c r="D47" s="79"/>
      <c r="E47" s="80"/>
    </row>
    <row r="48" spans="1:5" ht="15.75" thickBot="1" x14ac:dyDescent="0.3">
      <c r="A48" s="28" t="s">
        <v>31</v>
      </c>
      <c r="B48" s="81" t="s">
        <v>45</v>
      </c>
      <c r="C48" s="81"/>
      <c r="D48" s="81"/>
      <c r="E48" s="82"/>
    </row>
    <row r="49" ht="15.75" thickTop="1" x14ac:dyDescent="0.25"/>
  </sheetData>
  <sheetProtection algorithmName="SHA-512" hashValue="SYbYTpWI/zz4Iaw+HnK1z0+hi85B2k6UsqjagEh2hgHGQT9ONvU7niOcGRFkUKQ/nrhxC/q5zJioFKNi20thWA==" saltValue="M7gYh0UVJ/cPRniWi84wHw==" spinCount="100000" sheet="1" objects="1" scenarios="1"/>
  <mergeCells count="27">
    <mergeCell ref="B44:C44"/>
    <mergeCell ref="A45:E45"/>
    <mergeCell ref="B46:C46"/>
    <mergeCell ref="B47:E47"/>
    <mergeCell ref="B48:E48"/>
    <mergeCell ref="B43:C43"/>
    <mergeCell ref="A15:E15"/>
    <mergeCell ref="A20:E20"/>
    <mergeCell ref="A34:C34"/>
    <mergeCell ref="A35:E35"/>
    <mergeCell ref="A36:D36"/>
    <mergeCell ref="A37:D37"/>
    <mergeCell ref="A38:D38"/>
    <mergeCell ref="A39:C39"/>
    <mergeCell ref="A40:C40"/>
    <mergeCell ref="A41:E41"/>
    <mergeCell ref="B42:C42"/>
    <mergeCell ref="C17:D17"/>
    <mergeCell ref="C16:D16"/>
    <mergeCell ref="C18:D18"/>
    <mergeCell ref="A10:E10"/>
    <mergeCell ref="A1:E1"/>
    <mergeCell ref="A2:E2"/>
    <mergeCell ref="A3:E3"/>
    <mergeCell ref="D6:E6"/>
    <mergeCell ref="A7:E7"/>
    <mergeCell ref="A4:E4"/>
  </mergeCells>
  <dataValidations count="5">
    <dataValidation type="custom" allowBlank="1" showInputMessage="1" showErrorMessage="1" error="Only one vehicle configuration may be used on each spreadsheet." sqref="D9">
      <formula1>IF(ISBLANK(D12:D12),TRUE,FALSE)</formula1>
    </dataValidation>
    <dataValidation type="list" allowBlank="1" showInputMessage="1" showErrorMessage="1" sqref="D26:D33 D22:D24">
      <formula1>"Yes, "</formula1>
    </dataValidation>
    <dataValidation type="custom" allowBlank="1" showInputMessage="1" showErrorMessage="1" error="Only one Vehicle Configuration may be entered." sqref="D12">
      <formula1>IF(D13:D14=0,TRUE,FALSE)</formula1>
    </dataValidation>
    <dataValidation type="custom" allowBlank="1" showInputMessage="1" showErrorMessage="1" error="Only one Vehicle Configuration may be entered." sqref="D14">
      <formula1>IF(D9:D13=0,TRUE,FALSE)</formula1>
    </dataValidation>
    <dataValidation type="custom" allowBlank="1" showInputMessage="1" showErrorMessage="1" error="Only one Vehicle Configuration may be entered." sqref="D13">
      <formula1>IF(D12:D14=0,TRUE,FALSE)</formula1>
    </dataValidation>
  </dataValidations>
  <pageMargins left="0.7" right="0.7" top="0.75" bottom="0.75" header="0.3" footer="0.3"/>
  <pageSetup scale="91" fitToHeight="0" orientation="portrait" r:id="rId1"/>
  <headerFooter>
    <oddHeader>&amp;CPO# ____________________________&amp;R2/24/2025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C38C2-4D01-40C2-B6B7-6E82E699F64F}">
  <ds:schemaRefs>
    <ds:schemaRef ds:uri="http://schemas.microsoft.com/sharepoint/v3/contenttype/forms"/>
  </ds:schemaRefs>
</ds:datastoreItem>
</file>

<file path=customXml/itemProps2.xml><?xml version="1.0" encoding="utf-8"?>
<ds:datastoreItem xmlns:ds="http://schemas.openxmlformats.org/officeDocument/2006/customXml" ds:itemID="{3E823F18-FF8E-4B44-913E-FBFAB9081F3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2A86A4D4-3CE6-46DB-BE52-5AFE9594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2019-12-26T18:34:54Z</cp:lastPrinted>
  <dcterms:created xsi:type="dcterms:W3CDTF">2019-01-03T16:49:35Z</dcterms:created>
  <dcterms:modified xsi:type="dcterms:W3CDTF">2025-02-25T14:07:29Z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