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Ben Broitman\"/>
    </mc:Choice>
  </mc:AlternateContent>
  <bookViews>
    <workbookView xWindow="0" yWindow="0" windowWidth="28800" windowHeight="12620"/>
  </bookViews>
  <sheets>
    <sheet name="Configuration Worksheet" sheetId="1" r:id="rId1"/>
  </sheets>
  <definedNames>
    <definedName name="_xlnm.Print_Area" localSheetId="0">'Configuration Worksheet'!$A$1:$E$33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6" i="1"/>
  <c r="E17" i="1" l="1"/>
  <c r="E8" i="1"/>
  <c r="E18" i="1" l="1"/>
  <c r="D24" i="1" l="1"/>
  <c r="E20" i="1" l="1"/>
  <c r="E23" i="1" s="1"/>
  <c r="E24" i="1" s="1"/>
</calcChain>
</file>

<file path=xl/sharedStrings.xml><?xml version="1.0" encoding="utf-8"?>
<sst xmlns="http://schemas.openxmlformats.org/spreadsheetml/2006/main" count="59" uniqueCount="55">
  <si>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</si>
  <si>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</si>
  <si>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</si>
  <si>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</si>
  <si>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</si>
  <si>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180-360 Days ARO</t>
  </si>
  <si>
    <t>State Contract Number</t>
  </si>
  <si>
    <t>Vendor</t>
  </si>
  <si>
    <t>Base Vehicle</t>
  </si>
  <si>
    <t>Vehicle Description</t>
  </si>
  <si>
    <t>Order Code</t>
  </si>
  <si>
    <t>Unit Price</t>
  </si>
  <si>
    <t>Quantity</t>
  </si>
  <si>
    <t>Extended Price</t>
  </si>
  <si>
    <t>3.6 V6 24V VVT ENGINE</t>
  </si>
  <si>
    <t>RUCH53</t>
  </si>
  <si>
    <t>Available Exterior Colors</t>
  </si>
  <si>
    <t>(PRV) Velvet Red Pearl Coat</t>
  </si>
  <si>
    <t>Option Description</t>
  </si>
  <si>
    <t>Option Code</t>
  </si>
  <si>
    <t>Option Unit Price</t>
  </si>
  <si>
    <t>Add Option</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</si>
  <si>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</si>
  <si>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</si>
  <si>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</si>
  <si>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</si>
  <si>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</si>
  <si>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</si>
  <si>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</si>
  <si>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</si>
  <si>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</si>
  <si>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Contact Name:</t>
  </si>
  <si>
    <t>LPAA Approval No</t>
  </si>
  <si>
    <t>Phone:</t>
  </si>
  <si>
    <t>Requisition No</t>
  </si>
  <si>
    <t>Email:</t>
  </si>
  <si>
    <t>Shopping Cart</t>
  </si>
  <si>
    <t>Vendor Information</t>
  </si>
  <si>
    <t>Southland Dodge</t>
  </si>
  <si>
    <t>Benjamin Broitman</t>
  </si>
  <si>
    <t xml:space="preserve">Vendor No. </t>
  </si>
  <si>
    <t>504-352-8216</t>
  </si>
  <si>
    <t>bbroitman@premierdcjofneworleans.com</t>
  </si>
  <si>
    <t xml:space="preserve"> </t>
  </si>
  <si>
    <t>Premier Dodge</t>
  </si>
  <si>
    <r>
      <t xml:space="preserve">Chrysler Pacifica Touring L
</t>
    </r>
    <r>
      <rPr>
        <b/>
        <sz val="12"/>
        <color rgb="FF000000"/>
        <rFont val="Calibri"/>
        <family val="2"/>
        <scheme val="minor"/>
      </rPr>
      <t>7-Passenger Van</t>
    </r>
  </si>
  <si>
    <t>Additional Exterior Colors</t>
  </si>
  <si>
    <t>PSC</t>
  </si>
  <si>
    <t>Ocean Blue Metallic</t>
  </si>
  <si>
    <t>Billet Silver Metallic Clear Coat</t>
  </si>
  <si>
    <t>PBM</t>
  </si>
  <si>
    <t>PAU</t>
  </si>
  <si>
    <t xml:space="preserve">Granite Crystal Metallic Clear Coat </t>
  </si>
  <si>
    <t xml:space="preserve">(PW7) Bright White Clear Coat </t>
  </si>
  <si>
    <t>(PXR) Brilliant Black Crystal Pearl Coat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</si>
</sst>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color rgb="FF000000"/>
      <name val="Calibri"/>
      <family val="2"/>
      <scheme val="minor"/>
    </font>
    <font>
      <b/>
      <sz val="12"/>
      <color rgb="FF000000"/>
      <name val="Calibri"/>
      <family val="2"/>
      <scheme val="minor"/>
    </font>
    <font>
      <b/>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67">
    <xf numFmtId="0" fontId="0" fillId="0" borderId="0" xfId="0"/>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19" xfId="0" applyBorder="1"/>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0" fillId="0" borderId="19" xfId="0" applyBorder="1" applyAlignment="1">
      <alignment horizontal="left"/>
    </xf>
    <xf numFmtId="0" fontId="1"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0" fillId="0" borderId="18" xfId="0" applyBorder="1" applyAlignment="1" applyProtection="1">
      <alignment wrapText="1"/>
      <protection hidden="1"/>
    </xf>
    <xf numFmtId="0" fontId="0" fillId="0" borderId="19" xfId="0" applyBorder="1" applyProtection="1">
      <protection hidden="1"/>
    </xf>
    <xf numFmtId="44" fontId="0" fillId="0" borderId="19" xfId="1" applyFont="1"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0" fillId="2" borderId="22" xfId="0" applyFill="1" applyBorder="1" applyAlignment="1" applyProtection="1">
      <alignment horizontal="center" wrapText="1"/>
      <protection locked="0"/>
    </xf>
    <xf numFmtId="44" fontId="0" fillId="0" borderId="19" xfId="1" applyFont="1" applyBorder="1" applyAlignment="1" applyProtection="1">
      <protection hidden="1"/>
    </xf>
    <xf numFmtId="44" fontId="0" fillId="0" borderId="20" xfId="0" applyNumberFormat="1" applyBorder="1" applyAlignment="1" applyProtection="1">
      <alignment horizontal="center"/>
      <protection hidden="1"/>
    </xf>
    <xf numFmtId="0" fontId="1" fillId="0" borderId="20" xfId="0" applyFont="1" applyBorder="1" applyAlignment="1">
      <alignment horizontal="center"/>
    </xf>
    <xf numFmtId="0" fontId="0" fillId="0" borderId="18" xfId="0" applyBorder="1" applyAlignment="1">
      <alignment horizontal="right"/>
    </xf>
    <xf numFmtId="0" fontId="1" fillId="0" borderId="26" xfId="0" applyFont="1" applyBorder="1" applyAlignment="1">
      <alignment horizontal="right"/>
    </xf>
    <xf numFmtId="0" fontId="0" fillId="0" borderId="27" xfId="0" applyBorder="1" applyAlignment="1">
      <alignment horizontal="right"/>
    </xf>
    <xf numFmtId="0" fontId="0" fillId="0" borderId="28" xfId="0" applyBorder="1" applyAlignment="1">
      <alignment horizontal="right"/>
    </xf>
    <xf numFmtId="0" fontId="0" fillId="0" borderId="19" xfId="0" applyBorder="1" applyAlignment="1" applyProtection="1">
      <alignment horizontal="center"/>
      <protection hidden="1"/>
    </xf>
    <xf numFmtId="0" fontId="0" fillId="0" borderId="20" xfId="0" applyBorder="1" applyAlignment="1" applyProtection="1">
      <alignment horizontal="center" wrapText="1"/>
      <protection hidden="1"/>
    </xf>
    <xf numFmtId="0" fontId="6" fillId="2" borderId="20" xfId="0" applyFont="1" applyFill="1" applyBorder="1" applyAlignment="1" applyProtection="1">
      <alignment horizontal="left"/>
      <protection locked="0"/>
    </xf>
    <xf numFmtId="0" fontId="0" fillId="0" borderId="21" xfId="0" applyBorder="1" applyAlignment="1" applyProtection="1">
      <alignment horizontal="center" wrapText="1"/>
      <protection hidden="1"/>
    </xf>
    <xf numFmtId="0" fontId="0" fillId="0" borderId="22" xfId="0" applyBorder="1" applyAlignment="1" applyProtection="1">
      <alignment horizontal="center" wrapText="1"/>
      <protection hidden="1"/>
    </xf>
    <xf numFmtId="44" fontId="0" fillId="0" borderId="19" xfId="1" applyFont="1" applyBorder="1" applyAlignment="1" applyProtection="1">
      <alignment horizontal="right"/>
      <protection hidden="1"/>
    </xf>
    <xf numFmtId="0" fontId="7" fillId="0" borderId="10" xfId="0" applyFont="1" applyBorder="1" applyAlignment="1" applyProtection="1">
      <alignment horizontal="center" vertical="center" wrapText="1"/>
      <protection hidden="1"/>
    </xf>
    <xf numFmtId="0" fontId="9" fillId="0" borderId="11" xfId="0" applyFont="1" applyBorder="1" applyAlignment="1" applyProtection="1">
      <alignment horizontal="center" wrapText="1"/>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6" fillId="5" borderId="7" xfId="0" applyFont="1" applyFill="1" applyBorder="1" applyAlignment="1" applyProtection="1">
      <alignment horizontal="left" wrapText="1"/>
      <protection hidden="1"/>
    </xf>
    <xf numFmtId="0" fontId="6" fillId="5" borderId="8" xfId="0" applyFont="1" applyFill="1" applyBorder="1" applyAlignment="1" applyProtection="1">
      <alignment horizontal="left" wrapText="1"/>
      <protection hidden="1"/>
    </xf>
    <xf numFmtId="0" fontId="6" fillId="5" borderId="9" xfId="0" applyFont="1" applyFill="1" applyBorder="1" applyAlignment="1" applyProtection="1">
      <alignment horizontal="left" wrapText="1"/>
      <protection hidden="1"/>
    </xf>
    <xf numFmtId="0" fontId="1" fillId="0" borderId="14" xfId="0" applyFont="1" applyBorder="1" applyAlignment="1" applyProtection="1">
      <alignment horizontal="center"/>
      <protection hidden="1"/>
    </xf>
    <xf numFmtId="0" fontId="1" fillId="0" borderId="11" xfId="0" applyFont="1"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0" fontId="0" fillId="0" borderId="19" xfId="0" applyBorder="1" applyAlignment="1">
      <alignment horizontal="left"/>
    </xf>
    <xf numFmtId="164" fontId="0" fillId="0" borderId="19" xfId="0" applyNumberFormat="1" applyBorder="1" applyAlignment="1">
      <alignment horizontal="left"/>
    </xf>
    <xf numFmtId="164" fontId="0" fillId="0" borderId="20" xfId="0" applyNumberFormat="1"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6" fillId="2" borderId="19" xfId="0" applyFont="1" applyFill="1" applyBorder="1" applyAlignment="1" applyProtection="1">
      <alignment horizontal="center" wrapText="1"/>
      <protection locked="0"/>
    </xf>
    <xf numFmtId="0" fontId="6" fillId="2" borderId="29" xfId="0"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view="pageLayout" zoomScaleNormal="100" workbookViewId="0">
      <selection activeCell="A13" sqref="A13:E13"/>
    </sheetView>
  </sheetViews>
  <sheetFormatPr defaultRowHeight="14.5" x14ac:dyDescent="0.35"/>
  <cols>
    <col min="1" max="1" width="37.7265625" customWidth="1"/>
    <col min="2" max="2" width="14.26953125" customWidth="1"/>
    <col min="3" max="3" width="16.7265625" customWidth="1"/>
    <col min="4" max="4" width="17.26953125" bestFit="1" customWidth="1"/>
    <col min="5" max="5" width="16.453125" customWidth="1"/>
  </cols>
  <sheetData>
    <row r="1" spans="1:5" ht="27" customHeight="1" thickTop="1" x14ac:dyDescent="0.45">
      <c r="A1" s="34" t="s">
        <v>0</v>
      </c>
      <c r="B1" s="35"/>
      <c r="C1" s="35"/>
      <c r="D1" s="35"/>
      <c r="E1" s="36"/>
    </row>
    <row r="2" spans="1:5" ht="21" x14ac:dyDescent="0.5">
      <c r="A2" s="37" t="s">
        <v>1</v>
      </c>
      <c r="B2" s="38"/>
      <c r="C2" s="38"/>
      <c r="D2" s="38"/>
      <c r="E2" s="39"/>
    </row>
    <row r="3" spans="1:5" ht="142.5" customHeight="1" thickBot="1" x14ac:dyDescent="0.4">
      <c r="A3" s="40" t="s">
        <v>2</v>
      </c>
      <c r="B3" s="41"/>
      <c r="C3" s="41"/>
      <c r="D3" s="41"/>
      <c r="E3" s="42"/>
    </row>
    <row r="4" spans="1:5" ht="36.5" x14ac:dyDescent="0.35">
      <c r="A4" s="29" t="s">
        <v>45</v>
      </c>
      <c r="B4" s="8" t="s">
        <v>3</v>
      </c>
      <c r="C4" s="9">
        <v>62</v>
      </c>
      <c r="D4" s="8" t="s">
        <v>4</v>
      </c>
      <c r="E4" s="30" t="s">
        <v>5</v>
      </c>
    </row>
    <row r="5" spans="1:5" ht="21.65" customHeight="1" thickBot="1" x14ac:dyDescent="0.4">
      <c r="A5" s="5" t="s">
        <v>6</v>
      </c>
      <c r="B5" s="6">
        <v>4400023795</v>
      </c>
      <c r="C5" s="6" t="s">
        <v>7</v>
      </c>
      <c r="D5" s="43" t="s">
        <v>44</v>
      </c>
      <c r="E5" s="44"/>
    </row>
    <row r="6" spans="1:5" ht="21" x14ac:dyDescent="0.5">
      <c r="A6" s="31" t="s">
        <v>8</v>
      </c>
      <c r="B6" s="32"/>
      <c r="C6" s="32"/>
      <c r="D6" s="32"/>
      <c r="E6" s="33"/>
    </row>
    <row r="7" spans="1:5" x14ac:dyDescent="0.35">
      <c r="A7" s="1" t="s">
        <v>9</v>
      </c>
      <c r="B7" s="2" t="s">
        <v>10</v>
      </c>
      <c r="C7" s="2" t="s">
        <v>11</v>
      </c>
      <c r="D7" s="2" t="s">
        <v>12</v>
      </c>
      <c r="E7" s="3" t="s">
        <v>13</v>
      </c>
    </row>
    <row r="8" spans="1:5" x14ac:dyDescent="0.35">
      <c r="A8" s="10" t="s">
        <v>14</v>
      </c>
      <c r="B8" s="11" t="s">
        <v>15</v>
      </c>
      <c r="C8" s="12">
        <v>42320</v>
      </c>
      <c r="D8" s="13"/>
      <c r="E8" s="14">
        <f>$C8*D8</f>
        <v>0</v>
      </c>
    </row>
    <row r="9" spans="1:5" ht="18.5" x14ac:dyDescent="0.45">
      <c r="A9" s="50" t="s">
        <v>16</v>
      </c>
      <c r="B9" s="51"/>
      <c r="C9" s="51"/>
      <c r="D9" s="51"/>
      <c r="E9" s="52"/>
    </row>
    <row r="10" spans="1:5" x14ac:dyDescent="0.35">
      <c r="A10" s="26" t="s">
        <v>54</v>
      </c>
      <c r="B10" s="15"/>
      <c r="C10" s="27"/>
      <c r="D10" s="13"/>
      <c r="E10" s="24"/>
    </row>
    <row r="11" spans="1:5" x14ac:dyDescent="0.35">
      <c r="A11" s="27" t="s">
        <v>53</v>
      </c>
      <c r="B11" s="15"/>
      <c r="C11" s="27"/>
      <c r="D11" s="13"/>
      <c r="E11" s="24"/>
    </row>
    <row r="12" spans="1:5" x14ac:dyDescent="0.35">
      <c r="A12" s="26" t="s">
        <v>17</v>
      </c>
      <c r="B12" s="15"/>
      <c r="C12" s="27"/>
      <c r="D12" s="13"/>
      <c r="E12" s="24"/>
    </row>
    <row r="13" spans="1:5" ht="18.5" x14ac:dyDescent="0.45">
      <c r="A13" s="47" t="s">
        <v>46</v>
      </c>
      <c r="B13" s="48"/>
      <c r="C13" s="48"/>
      <c r="D13" s="48"/>
      <c r="E13" s="49"/>
    </row>
    <row r="14" spans="1:5" x14ac:dyDescent="0.35">
      <c r="A14" s="1" t="s">
        <v>18</v>
      </c>
      <c r="B14" s="2" t="s">
        <v>19</v>
      </c>
      <c r="C14" s="2" t="s">
        <v>20</v>
      </c>
      <c r="D14" s="2" t="s">
        <v>21</v>
      </c>
      <c r="E14" s="3" t="s">
        <v>13</v>
      </c>
    </row>
    <row r="15" spans="1:5" x14ac:dyDescent="0.35">
      <c r="A15" s="10" t="s">
        <v>49</v>
      </c>
      <c r="B15" s="23" t="s">
        <v>47</v>
      </c>
      <c r="C15" s="28">
        <v>176</v>
      </c>
      <c r="D15" s="13"/>
      <c r="E15" s="14">
        <f>IF(D15="Yes",$C15*SUM($D$8:$D$12),0)</f>
        <v>0</v>
      </c>
    </row>
    <row r="16" spans="1:5" x14ac:dyDescent="0.35">
      <c r="A16" s="10" t="s">
        <v>52</v>
      </c>
      <c r="B16" s="23" t="s">
        <v>51</v>
      </c>
      <c r="C16" s="28">
        <v>176</v>
      </c>
      <c r="D16" s="13"/>
      <c r="E16" s="14">
        <f>IF(D16="Yes",$C16*SUM($D$8:$D$12),0)</f>
        <v>0</v>
      </c>
    </row>
    <row r="17" spans="1:5" x14ac:dyDescent="0.35">
      <c r="A17" s="10" t="s">
        <v>48</v>
      </c>
      <c r="B17" s="23" t="s">
        <v>50</v>
      </c>
      <c r="C17" s="16">
        <v>446</v>
      </c>
      <c r="D17" s="13"/>
      <c r="E17" s="14">
        <f>IF(D17="Yes",$C17*SUM($D$8:$D$12),0)</f>
        <v>0</v>
      </c>
    </row>
    <row r="18" spans="1:5" x14ac:dyDescent="0.35">
      <c r="A18" s="45" t="s">
        <v>22</v>
      </c>
      <c r="B18" s="46"/>
      <c r="C18" s="46"/>
      <c r="D18" s="11" t="s">
        <v>23</v>
      </c>
      <c r="E18" s="17">
        <f>IF(SUM(D8:D8)=0,0,SUM(E8:E17)/SUM(D8:D8))</f>
        <v>0</v>
      </c>
    </row>
    <row r="19" spans="1:5" ht="18.5" x14ac:dyDescent="0.45">
      <c r="A19" s="53" t="s">
        <v>24</v>
      </c>
      <c r="B19" s="54"/>
      <c r="C19" s="54"/>
      <c r="D19" s="54"/>
      <c r="E19" s="55"/>
    </row>
    <row r="20" spans="1:5" x14ac:dyDescent="0.35">
      <c r="A20" s="56" t="s">
        <v>25</v>
      </c>
      <c r="B20" s="57"/>
      <c r="C20" s="57"/>
      <c r="D20" s="57"/>
      <c r="E20" s="14">
        <f>ROUND(0.0035*E18,2)</f>
        <v>0</v>
      </c>
    </row>
    <row r="21" spans="1:5" x14ac:dyDescent="0.35">
      <c r="A21" s="56" t="s">
        <v>26</v>
      </c>
      <c r="B21" s="57"/>
      <c r="C21" s="57"/>
      <c r="D21" s="57"/>
      <c r="E21" s="14">
        <v>11.25</v>
      </c>
    </row>
    <row r="22" spans="1:5" x14ac:dyDescent="0.35">
      <c r="A22" s="56" t="s">
        <v>27</v>
      </c>
      <c r="B22" s="57"/>
      <c r="C22" s="57"/>
      <c r="D22" s="57"/>
      <c r="E22" s="14">
        <v>18</v>
      </c>
    </row>
    <row r="23" spans="1:5" x14ac:dyDescent="0.35">
      <c r="A23" s="45" t="s">
        <v>28</v>
      </c>
      <c r="B23" s="46"/>
      <c r="C23" s="46"/>
      <c r="D23" s="11" t="s">
        <v>23</v>
      </c>
      <c r="E23" s="14">
        <f>IF(SUM(E18:E22)&lt;100,0,SUM(E18:E22))</f>
        <v>0</v>
      </c>
    </row>
    <row r="24" spans="1:5" x14ac:dyDescent="0.35">
      <c r="A24" s="45" t="s">
        <v>29</v>
      </c>
      <c r="B24" s="46"/>
      <c r="C24" s="46"/>
      <c r="D24" s="11" t="str">
        <f>IF(SUM(D8:D8)=0,"",IF(SUM(D8:D8)=1,"1 Vehicle",SUM(D8:D8)&amp;" Vehicles"))</f>
        <v/>
      </c>
      <c r="E24" s="14">
        <f>E23*SUM(D8:D8)</f>
        <v>0</v>
      </c>
    </row>
    <row r="25" spans="1:5" ht="18.5" x14ac:dyDescent="0.45">
      <c r="A25" s="53" t="s">
        <v>30</v>
      </c>
      <c r="B25" s="54"/>
      <c r="C25" s="54"/>
      <c r="D25" s="54"/>
      <c r="E25" s="55"/>
    </row>
    <row r="26" spans="1:5" x14ac:dyDescent="0.35">
      <c r="A26" s="19" t="s">
        <v>31</v>
      </c>
      <c r="B26" s="64"/>
      <c r="C26" s="64"/>
      <c r="D26" s="7" t="s">
        <v>32</v>
      </c>
      <c r="E26" s="25"/>
    </row>
    <row r="27" spans="1:5" x14ac:dyDescent="0.35">
      <c r="A27" s="19" t="s">
        <v>33</v>
      </c>
      <c r="B27" s="64"/>
      <c r="C27" s="64"/>
      <c r="D27" s="4" t="s">
        <v>34</v>
      </c>
      <c r="E27" s="25"/>
    </row>
    <row r="28" spans="1:5" x14ac:dyDescent="0.35">
      <c r="A28" s="19" t="s">
        <v>35</v>
      </c>
      <c r="B28" s="65"/>
      <c r="C28" s="66"/>
      <c r="D28" s="4" t="s">
        <v>36</v>
      </c>
      <c r="E28" s="25"/>
    </row>
    <row r="29" spans="1:5" ht="18.5" x14ac:dyDescent="0.45">
      <c r="A29" s="53" t="s">
        <v>37</v>
      </c>
      <c r="B29" s="54"/>
      <c r="C29" s="54"/>
      <c r="D29" s="54"/>
      <c r="E29" s="55"/>
    </row>
    <row r="30" spans="1:5" x14ac:dyDescent="0.35">
      <c r="A30" s="20" t="s">
        <v>38</v>
      </c>
      <c r="B30" s="58" t="s">
        <v>39</v>
      </c>
      <c r="C30" s="58"/>
      <c r="D30" s="4" t="s">
        <v>40</v>
      </c>
      <c r="E30" s="18">
        <v>310030443</v>
      </c>
    </row>
    <row r="31" spans="1:5" x14ac:dyDescent="0.35">
      <c r="A31" s="21" t="s">
        <v>33</v>
      </c>
      <c r="B31" s="59" t="s">
        <v>41</v>
      </c>
      <c r="C31" s="59"/>
      <c r="D31" s="59"/>
      <c r="E31" s="60"/>
    </row>
    <row r="32" spans="1:5" ht="15" thickBot="1" x14ac:dyDescent="0.4">
      <c r="A32" s="22" t="s">
        <v>35</v>
      </c>
      <c r="B32" s="61" t="s">
        <v>42</v>
      </c>
      <c r="C32" s="62"/>
      <c r="D32" s="62"/>
      <c r="E32" s="63"/>
    </row>
    <row r="33" spans="2:2" ht="15" thickTop="1" x14ac:dyDescent="0.35"/>
    <row r="45" spans="2:2" x14ac:dyDescent="0.35">
      <c r="B45" t="s">
        <v>43</v>
      </c>
    </row>
  </sheetData>
  <sheetProtection algorithmName="SHA-512" hashValue="91uejvViJrg/H8r3la0fqmXe+/HiY64KETQh0DqHW6DFSrhvKMgSmOk38esKVi+idrHTGzeuBTGMSw1TK/iQ+Q==" saltValue="oLUfTKLiHtd5LqYNU7UjdQ==" spinCount="100000" sheet="1" formatColumns="0" formatRows="0"/>
  <mergeCells count="22">
    <mergeCell ref="B30:C30"/>
    <mergeCell ref="B31:E31"/>
    <mergeCell ref="B32:E32"/>
    <mergeCell ref="A25:E25"/>
    <mergeCell ref="B26:C26"/>
    <mergeCell ref="B27:C27"/>
    <mergeCell ref="B28:C28"/>
    <mergeCell ref="A29:E29"/>
    <mergeCell ref="A23:C23"/>
    <mergeCell ref="A24:C24"/>
    <mergeCell ref="A13:E13"/>
    <mergeCell ref="A18:C18"/>
    <mergeCell ref="A9:E9"/>
    <mergeCell ref="A19:E19"/>
    <mergeCell ref="A20:D20"/>
    <mergeCell ref="A21:D21"/>
    <mergeCell ref="A22:D22"/>
    <mergeCell ref="A6:E6"/>
    <mergeCell ref="A1:E1"/>
    <mergeCell ref="A2:E2"/>
    <mergeCell ref="A3:E3"/>
    <mergeCell ref="D5:E5"/>
  </mergeCells>
  <dataValidations count="2">
    <dataValidation type="list" allowBlank="1" showInputMessage="1" showErrorMessage="1" sqref="D15:D17 D10:D12">
      <formula1>"Yes, "</formula1>
    </dataValidation>
    <dataValidation type="custom" allowBlank="1" showInputMessage="1" showErrorMessage="1" error="Only one vehicle configuration may be used on each spreadsheet." sqref="D8">
      <formula1>IF(SUM(D9:D9)=0,TRUE,FALSE)</formula1>
    </dataValidation>
  </dataValidations>
  <pageMargins left="0.7" right="0.7" top="0.75" bottom="0.75" header="0.3" footer="0.3"/>
  <pageSetup scale="88" fitToHeight="0" orientation="portrait" r:id="rId1"/>
  <headerFooter>
    <oddHeader>&amp;CPO# ____________________________&amp;R7/8/2024</oddHeader>
    <oddFooter>&amp;RA/11/1/2023</oddFooter>
  </headerFooter>
  <rowBreaks count="1" manualBreakCount="1">
    <brk id="33" max="16383" man="1"/>
  </rowBreaks>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CD3FA-F087-408C-983C-5BC5509FE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A7E76FB-C409-45F6-A569-23595733710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748FD34-9C6C-46B7-935C-5BC0F55D7F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Configuration Worksheet</vt:lpstr>
      <vt:lpstr>'Configuration Worksheet'!Print_Area</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dcterms:created xsi:type="dcterms:W3CDTF">2016-08-11T20:23:26Z</dcterms:created>
  <dcterms:modified xsi:type="dcterms:W3CDTF">2024-07-08T15:35:23Z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248400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