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ESKTOP\Desktop 11.9.2022\"/>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 r="E21" i="1" l="1"/>
  <c r="E20" i="1"/>
  <c r="E19" i="1"/>
  <c r="E18" i="1"/>
  <c r="E17" i="1"/>
  <c r="E46" i="1" l="1"/>
  <c r="E47" i="1"/>
  <c r="E48" i="1"/>
  <c r="E49" i="1"/>
  <c r="E50" i="1"/>
  <c r="E51" i="1"/>
  <c r="E45" i="1"/>
  <c r="E44" i="1"/>
  <c r="E43" i="1"/>
  <c r="E11" i="1" l="1"/>
  <c r="E24" i="1" l="1"/>
  <c r="E23" i="1"/>
  <c r="E32" i="1" l="1"/>
  <c r="E31" i="1"/>
  <c r="E30" i="1"/>
  <c r="E28" i="1"/>
  <c r="E27" i="1"/>
  <c r="E26" i="1" l="1"/>
  <c r="E29" i="1"/>
  <c r="E33" i="1"/>
  <c r="E34" i="1"/>
  <c r="E35" i="1"/>
  <c r="E36" i="1"/>
  <c r="E37" i="1"/>
  <c r="E38" i="1"/>
  <c r="E39" i="1"/>
  <c r="E40" i="1"/>
  <c r="E41" i="1"/>
  <c r="E8" i="1"/>
  <c r="E52" i="1" l="1"/>
  <c r="E54" i="1" s="1"/>
  <c r="E57" i="1" l="1"/>
  <c r="E58" i="1" s="1"/>
</calcChain>
</file>

<file path=xl/sharedStrings.xml><?xml version="1.0" encoding="utf-8"?>
<sst xmlns="http://schemas.openxmlformats.org/spreadsheetml/2006/main" count="133" uniqueCount="121">
  <si>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</si>
  <si>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</si>
  <si>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</si>
  <si>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Dodge Charger PPV</t>
  </si>
  <si>
    <t>Contract Line</t>
  </si>
  <si>
    <t>Delivery ARO</t>
  </si>
  <si>
    <t>State Contract Number</t>
  </si>
  <si>
    <t>Vendor</t>
  </si>
  <si>
    <t>Premier Chrysler Dodge Jeep</t>
  </si>
  <si>
    <t>Base Vehicle</t>
  </si>
  <si>
    <t>Vehicle Description</t>
  </si>
  <si>
    <t>Order Code</t>
  </si>
  <si>
    <t>Unit Price</t>
  </si>
  <si>
    <t>Quantity</t>
  </si>
  <si>
    <t>Extended Price</t>
  </si>
  <si>
    <t>Optional Configurations</t>
  </si>
  <si>
    <t>Description</t>
  </si>
  <si>
    <t>RWD with 5.7L HEMI VVT V8 Engine</t>
  </si>
  <si>
    <t>Available Exterior Colors</t>
  </si>
  <si>
    <t>(PX8) Pitch Black Clear Coat</t>
  </si>
  <si>
    <t>(PW7) Bright White Clear Coat</t>
  </si>
  <si>
    <t>Optional Equipment</t>
  </si>
  <si>
    <t>Option Description</t>
  </si>
  <si>
    <t>Option Code</t>
  </si>
  <si>
    <t>Option Unit Price</t>
  </si>
  <si>
    <t>Add Option</t>
  </si>
  <si>
    <t>18" Wheel Covers</t>
  </si>
  <si>
    <t>W8A</t>
  </si>
  <si>
    <t>CKD</t>
  </si>
  <si>
    <t>LBG</t>
  </si>
  <si>
    <t>Black Left Spot Lamp</t>
  </si>
  <si>
    <t>LNF</t>
  </si>
  <si>
    <t>Deactivate Rear Doors/Windows</t>
  </si>
  <si>
    <t>CW6</t>
  </si>
  <si>
    <t>TBF</t>
  </si>
  <si>
    <t>XDV</t>
  </si>
  <si>
    <t>HD Cloth Bucket Seats w/ Vinyl Rear</t>
  </si>
  <si>
    <t>Matching Right Spot Lamp</t>
  </si>
  <si>
    <t>LNA</t>
  </si>
  <si>
    <t>XDG</t>
  </si>
  <si>
    <t>Police Floor Console</t>
  </si>
  <si>
    <t>CUG</t>
  </si>
  <si>
    <t>Steel Seat Back Panel Inserts</t>
  </si>
  <si>
    <t>CBT</t>
  </si>
  <si>
    <t>AEB</t>
  </si>
  <si>
    <t>Cost for Each Vehicle Plus Options</t>
  </si>
  <si>
    <t>1 EA</t>
  </si>
  <si>
    <t>Additional Costs</t>
  </si>
  <si>
    <t>0.35% Contract Administrative Fee</t>
  </si>
  <si>
    <t>LA Safety Inspection Sticker</t>
  </si>
  <si>
    <t>Total Cost for Each Vehicle</t>
  </si>
  <si>
    <t>Total Cost for All Vehicles</t>
  </si>
  <si>
    <t/>
  </si>
  <si>
    <t>Agency  Information</t>
  </si>
  <si>
    <t>Delivery Point of Contact Name:</t>
  </si>
  <si>
    <t>LPAA Approval No</t>
  </si>
  <si>
    <t>Phone:</t>
  </si>
  <si>
    <t>Requisition No</t>
  </si>
  <si>
    <t>Email:</t>
  </si>
  <si>
    <t>Shopping Cart</t>
  </si>
  <si>
    <t>Vendor Information</t>
  </si>
  <si>
    <t xml:space="preserve">Vendor No. </t>
  </si>
  <si>
    <t>GXQ</t>
  </si>
  <si>
    <t>TBH</t>
  </si>
  <si>
    <t>Fleet Safety Group</t>
  </si>
  <si>
    <t>AWC</t>
  </si>
  <si>
    <t>(PR3) Torred Clear Coat</t>
  </si>
  <si>
    <t>LA DEQ Waste Tire Fee(5 Tires x $2.25)</t>
  </si>
  <si>
    <t>LDDE48 - 26A</t>
  </si>
  <si>
    <t>EMCCC1</t>
  </si>
  <si>
    <t>EWSGB1</t>
  </si>
  <si>
    <t>EWSTQ2A</t>
  </si>
  <si>
    <t>EWLAW1AX</t>
  </si>
  <si>
    <t>EWLME2BB</t>
  </si>
  <si>
    <t>EWLGE1BB</t>
  </si>
  <si>
    <t>EALTE3</t>
  </si>
  <si>
    <t>Charger Tail Light Race Track Flash</t>
  </si>
  <si>
    <t>JSBGA2</t>
  </si>
  <si>
    <t>Setina PB400 Push Bumper</t>
  </si>
  <si>
    <t>ISQBS1</t>
  </si>
  <si>
    <t>Setina Rear Seat 10-C-XL Steel Partition with Recessed Panel for Rear Passenger Leg Room</t>
  </si>
  <si>
    <t>Pre-wired Motorola Transmitter Kit (remote mounting style) Compatible with Motorola APX and XTL two-piece radios (Must Have AYE or AYW)</t>
  </si>
  <si>
    <t>AWD with 3.6L Pentastar VVT V6 Engine</t>
  </si>
  <si>
    <t>LDEE48 - 28A</t>
  </si>
  <si>
    <t>Whelen T-Ion Dual Exterior Grill Lights (Color Choice Available)</t>
  </si>
  <si>
    <t>Roof Mounted 48" Whelen Liberty II Solo WCX (Color Choice Available)</t>
  </si>
  <si>
    <t>X5X9</t>
  </si>
  <si>
    <t>130 MPH Max Speed Calibration</t>
  </si>
  <si>
    <t>JJ5</t>
  </si>
  <si>
    <t xml:space="preserve">Delete Spare tire </t>
  </si>
  <si>
    <t>Full Spare Tire Relocation Kit</t>
  </si>
  <si>
    <t>Floor Carpet (Front &amp; Rear Mats)</t>
  </si>
  <si>
    <t>Entire Fleet Key Alike</t>
  </si>
  <si>
    <t>Additional Key Fobs (6)</t>
  </si>
  <si>
    <t>Front Reading/Map Lamps</t>
  </si>
  <si>
    <t>Passenger Ballistic Door Panel</t>
  </si>
  <si>
    <t>Driver Ballistic Door Panel</t>
  </si>
  <si>
    <t>Eric Meyers</t>
  </si>
  <si>
    <t>225-268-7160</t>
  </si>
  <si>
    <t>eric.meyers@gerrylane.com</t>
  </si>
  <si>
    <t>180-365 Days</t>
  </si>
  <si>
    <t>Gerry Lane CDJR</t>
  </si>
  <si>
    <t>Color Upcharge</t>
  </si>
  <si>
    <t>Michigan State Police Blue</t>
  </si>
  <si>
    <t>P79</t>
  </si>
  <si>
    <t>Midnight Blue Pearl Coat</t>
  </si>
  <si>
    <t>PB8</t>
  </si>
  <si>
    <t>Octane Red Pearl Coat</t>
  </si>
  <si>
    <t>PRV</t>
  </si>
  <si>
    <t>Triple Nickel Clear Coat</t>
  </si>
  <si>
    <t>PSE</t>
  </si>
  <si>
    <t>Granite Pearl Coat</t>
  </si>
  <si>
    <t>PAU</t>
  </si>
  <si>
    <t>GFX Tier 1 Ground Effects Warrantied for 3-Years (listed below)</t>
  </si>
  <si>
    <t>GXA/GXE/
GXF/GXG</t>
  </si>
  <si>
    <t>Single 100W Internal Mounted Whelen SA315P Siren Speaker. 
(Must select AYW)</t>
  </si>
  <si>
    <t>Whelen Core Siren System, 21 Button with 4 position slide 
(Must Have AYW or AYE)</t>
  </si>
  <si>
    <t>Whelen LINSV2 Under Mirror Dual with Clear Puddle Lights 
(Color Choice Available)</t>
  </si>
  <si>
    <t>AHM</t>
  </si>
  <si>
    <t>Street Appearance Group:  Front Reading/Map Lamps, Wheel Covers, Dual Remote USB Port-Charge Only, Full Length Floor Console, Front/Rear Climate Control Outlets, Rear Shelf Silencer Insulation, Floor Carpet, Mats</t>
  </si>
  <si>
    <t>Convenience Group I:  2-Way Passenger Lumbar Adjust, Adjustable Pedals, 2-Way Driver Lumbar Adjust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</si>
</sst>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font>
    <font>
      <sz val="11"/>
      <color theme="1"/>
      <name val="Calibri"/>
      <family val="2"/>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s>
  <fills count="6">
    <fill>
      <patternFill patternType="none"/>
    </fill>
    <fill>
      <patternFill patternType="gray125"/>
    </fill>
    <fill>
      <patternFill patternType="solid">
        <fgColor rgb="FFFFFF00"/>
        <bgColor rgb="FF000000"/>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0" fillId="0" borderId="0" xfId="0" applyBorder="1"/>
    <xf numFmtId="0" fontId="7"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8"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5" borderId="5" xfId="0" applyFill="1" applyBorder="1" applyAlignment="1" applyProtection="1">
      <alignment horizontal="center" wrapText="1"/>
      <protection locked="0"/>
    </xf>
    <xf numFmtId="0" fontId="0" fillId="0" borderId="5" xfId="0" applyBorder="1" applyAlignment="1" applyProtection="1">
      <alignment horizontal="center" wrapText="1"/>
      <protection hidden="1"/>
    </xf>
    <xf numFmtId="0" fontId="0" fillId="0" borderId="6" xfId="0" applyBorder="1"/>
    <xf numFmtId="44" fontId="0" fillId="0" borderId="6" xfId="0" applyNumberFormat="1" applyBorder="1" applyAlignment="1" applyProtection="1">
      <alignment horizontal="center"/>
      <protection hidden="1"/>
    </xf>
    <xf numFmtId="0" fontId="0" fillId="0" borderId="4" xfId="0" applyFont="1" applyFill="1" applyBorder="1" applyAlignment="1" applyProtection="1">
      <alignment horizontal="right"/>
    </xf>
    <xf numFmtId="0" fontId="0" fillId="0" borderId="5" xfId="0" applyFont="1" applyFill="1" applyBorder="1" applyProtection="1"/>
    <xf numFmtId="0" fontId="2" fillId="0" borderId="4" xfId="0" applyFont="1" applyBorder="1" applyAlignment="1" applyProtection="1">
      <alignment horizontal="right" vertical="top"/>
    </xf>
    <xf numFmtId="0" fontId="2" fillId="0" borderId="6" xfId="0" applyFont="1" applyFill="1" applyBorder="1" applyAlignment="1" applyProtection="1">
      <alignment horizontal="center"/>
    </xf>
    <xf numFmtId="0" fontId="0" fillId="0" borderId="7" xfId="0" applyFont="1" applyFill="1" applyBorder="1" applyAlignment="1" applyProtection="1">
      <alignment horizontal="right"/>
    </xf>
    <xf numFmtId="0" fontId="0" fillId="5" borderId="6" xfId="0" applyFill="1" applyBorder="1" applyAlignment="1" applyProtection="1">
      <alignment horizontal="left"/>
      <protection locked="0"/>
    </xf>
    <xf numFmtId="0" fontId="6" fillId="0" borderId="4" xfId="0" applyFont="1" applyBorder="1" applyAlignment="1" applyProtection="1">
      <alignment wrapText="1"/>
      <protection hidden="1"/>
    </xf>
    <xf numFmtId="0" fontId="6" fillId="0" borderId="5" xfId="0" applyFont="1" applyBorder="1" applyAlignment="1" applyProtection="1">
      <alignment horizontal="center"/>
      <protection hidden="1"/>
    </xf>
    <xf numFmtId="0" fontId="6" fillId="0" borderId="5" xfId="0" applyFont="1" applyBorder="1" applyAlignment="1" applyProtection="1">
      <alignment horizontal="center" wrapText="1"/>
      <protection hidden="1"/>
    </xf>
    <xf numFmtId="0" fontId="8" fillId="0" borderId="6" xfId="0" applyFont="1" applyFill="1" applyBorder="1" applyAlignment="1" applyProtection="1">
      <alignment horizontal="center"/>
      <protection hidden="1"/>
    </xf>
    <xf numFmtId="0" fontId="0" fillId="4" borderId="5" xfId="0" applyFill="1" applyBorder="1" applyAlignment="1" applyProtection="1">
      <alignment horizontal="center" wrapText="1"/>
      <protection hidden="1"/>
    </xf>
    <xf numFmtId="0" fontId="2" fillId="5" borderId="5" xfId="0" applyFont="1" applyFill="1" applyBorder="1" applyAlignment="1" applyProtection="1">
      <alignment horizontal="center"/>
      <protection locked="0"/>
    </xf>
    <xf numFmtId="44" fontId="6" fillId="4" borderId="5" xfId="1" applyFont="1" applyFill="1" applyBorder="1" applyAlignment="1" applyProtection="1">
      <protection hidden="1"/>
    </xf>
    <xf numFmtId="44" fontId="0" fillId="4" borderId="5" xfId="1" applyFont="1" applyFill="1" applyBorder="1" applyAlignment="1" applyProtection="1">
      <protection hidden="1"/>
    </xf>
    <xf numFmtId="44" fontId="0" fillId="0" borderId="5" xfId="1" applyFont="1" applyFill="1" applyBorder="1" applyAlignment="1" applyProtection="1">
      <protection hidden="1"/>
    </xf>
    <xf numFmtId="44" fontId="6" fillId="0" borderId="5" xfId="1" applyFont="1" applyFill="1" applyBorder="1" applyAlignment="1" applyProtection="1">
      <protection hidden="1"/>
    </xf>
    <xf numFmtId="0" fontId="0" fillId="4" borderId="4" xfId="0" applyFill="1" applyBorder="1" applyAlignment="1" applyProtection="1">
      <alignment horizontal="center" wrapText="1"/>
      <protection hidden="1"/>
    </xf>
    <xf numFmtId="0" fontId="0" fillId="4" borderId="4" xfId="0" applyFill="1" applyBorder="1" applyAlignment="1" applyProtection="1">
      <alignment horizontal="left" wrapText="1"/>
      <protection hidden="1"/>
    </xf>
    <xf numFmtId="0" fontId="0" fillId="0" borderId="16" xfId="0" applyBorder="1" applyAlignment="1" applyProtection="1">
      <alignment wrapText="1"/>
      <protection hidden="1"/>
    </xf>
    <xf numFmtId="0" fontId="6" fillId="0" borderId="17" xfId="0" applyFont="1" applyBorder="1" applyAlignment="1" applyProtection="1">
      <alignment horizontal="center"/>
      <protection hidden="1"/>
    </xf>
    <xf numFmtId="0" fontId="0" fillId="5" borderId="17" xfId="0" applyFill="1" applyBorder="1" applyProtection="1">
      <protection locked="0"/>
    </xf>
    <xf numFmtId="0" fontId="0" fillId="0" borderId="5" xfId="0" applyBorder="1" applyAlignment="1" applyProtection="1">
      <alignment wrapText="1"/>
      <protection hidden="1"/>
    </xf>
    <xf numFmtId="44" fontId="0" fillId="4" borderId="17" xfId="1" applyFont="1" applyFill="1" applyBorder="1" applyAlignment="1" applyProtection="1">
      <protection hidden="1"/>
    </xf>
    <xf numFmtId="44" fontId="1" fillId="0" borderId="5" xfId="1" applyFont="1" applyFill="1" applyBorder="1" applyAlignment="1" applyProtection="1">
      <protection hidden="1"/>
    </xf>
    <xf numFmtId="49" fontId="0" fillId="0" borderId="4" xfId="0" applyNumberFormat="1" applyBorder="1" applyAlignment="1" applyProtection="1">
      <alignment wrapText="1" shrinkToFit="1"/>
      <protection hidden="1"/>
    </xf>
    <xf numFmtId="0" fontId="0" fillId="0" borderId="5" xfId="0" applyBorder="1" applyAlignment="1" applyProtection="1">
      <alignment horizontal="center"/>
      <protection hidden="1"/>
    </xf>
    <xf numFmtId="0" fontId="6" fillId="0" borderId="4" xfId="0" applyFont="1" applyBorder="1" applyAlignment="1" applyProtection="1">
      <alignment horizontal="left" vertical="top" wrapText="1"/>
      <protection hidden="1"/>
    </xf>
    <xf numFmtId="0" fontId="0" fillId="0" borderId="5" xfId="0" applyBorder="1" applyAlignment="1" applyProtection="1">
      <alignment horizontal="center"/>
      <protection hidden="1"/>
    </xf>
    <xf numFmtId="0" fontId="9" fillId="3" borderId="10" xfId="0" applyFont="1" applyFill="1" applyBorder="1" applyAlignment="1" applyProtection="1">
      <alignment horizontal="center" wrapText="1"/>
      <protection hidden="1"/>
    </xf>
    <xf numFmtId="0" fontId="9" fillId="3" borderId="11" xfId="0" applyFont="1" applyFill="1" applyBorder="1" applyAlignment="1" applyProtection="1">
      <alignment horizontal="center" wrapText="1"/>
      <protection hidden="1"/>
    </xf>
    <xf numFmtId="0" fontId="9" fillId="3" borderId="12"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4" fillId="2" borderId="2" xfId="0"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0" fontId="5" fillId="3" borderId="4" xfId="0"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0" fontId="5" fillId="3" borderId="6" xfId="0" applyFont="1" applyFill="1" applyBorder="1" applyAlignment="1" applyProtection="1">
      <alignment horizontal="center"/>
      <protection hidden="1"/>
    </xf>
    <xf numFmtId="0" fontId="6" fillId="4" borderId="4" xfId="0" applyFont="1" applyFill="1" applyBorder="1" applyAlignment="1" applyProtection="1">
      <alignment horizontal="left" wrapText="1"/>
      <protection hidden="1"/>
    </xf>
    <xf numFmtId="0" fontId="6" fillId="4" borderId="5" xfId="0" applyFont="1" applyFill="1" applyBorder="1" applyAlignment="1" applyProtection="1">
      <alignment horizontal="left" wrapText="1"/>
      <protection hidden="1"/>
    </xf>
    <xf numFmtId="0" fontId="6" fillId="4" borderId="6"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7" fillId="3" borderId="4" xfId="0" applyFont="1" applyFill="1" applyBorder="1" applyAlignment="1" applyProtection="1">
      <alignment horizontal="center"/>
      <protection hidden="1"/>
    </xf>
    <xf numFmtId="0" fontId="7" fillId="3" borderId="5" xfId="0" applyFont="1" applyFill="1" applyBorder="1" applyAlignment="1" applyProtection="1">
      <alignment horizontal="center"/>
      <protection hidden="1"/>
    </xf>
    <xf numFmtId="0" fontId="7" fillId="3" borderId="6" xfId="0" applyFont="1"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9" fillId="3" borderId="4" xfId="0" applyFont="1" applyFill="1" applyBorder="1" applyAlignment="1" applyProtection="1">
      <alignment horizontal="center" wrapText="1"/>
      <protection hidden="1"/>
    </xf>
    <xf numFmtId="0" fontId="9" fillId="3" borderId="5" xfId="0" applyFont="1" applyFill="1" applyBorder="1" applyAlignment="1" applyProtection="1">
      <alignment horizontal="center" wrapText="1"/>
      <protection hidden="1"/>
    </xf>
    <xf numFmtId="0" fontId="9" fillId="3" borderId="6" xfId="0" applyFont="1" applyFill="1" applyBorder="1" applyAlignment="1" applyProtection="1">
      <alignment horizontal="center" wrapText="1"/>
      <protection hidden="1"/>
    </xf>
    <xf numFmtId="0" fontId="9" fillId="3" borderId="4" xfId="0" applyFont="1" applyFill="1" applyBorder="1" applyAlignment="1" applyProtection="1">
      <alignment horizontal="center"/>
      <protection hidden="1"/>
    </xf>
    <xf numFmtId="0" fontId="9" fillId="3" borderId="5" xfId="0" applyFont="1" applyFill="1" applyBorder="1" applyAlignment="1" applyProtection="1">
      <alignment horizontal="center"/>
      <protection hidden="1"/>
    </xf>
    <xf numFmtId="0" fontId="9" fillId="3" borderId="6"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13"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wrapText="1"/>
      <protection hidden="1"/>
    </xf>
    <xf numFmtId="0" fontId="0" fillId="0" borderId="15" xfId="0" applyFont="1" applyBorder="1" applyAlignment="1" applyProtection="1">
      <alignment horizontal="center" vertical="center" wrapText="1"/>
      <protection hidden="1"/>
    </xf>
    <xf numFmtId="0" fontId="0" fillId="0" borderId="5" xfId="0" applyFill="1" applyBorder="1" applyAlignment="1" applyProtection="1">
      <alignment horizontal="left"/>
    </xf>
    <xf numFmtId="164" fontId="0" fillId="0" borderId="5" xfId="0" applyNumberFormat="1" applyFill="1" applyBorder="1" applyAlignment="1" applyProtection="1">
      <alignment horizontal="left"/>
    </xf>
    <xf numFmtId="164" fontId="0" fillId="0" borderId="6" xfId="0" applyNumberFormat="1" applyFill="1" applyBorder="1" applyAlignment="1" applyProtection="1">
      <alignment horizontal="left"/>
    </xf>
    <xf numFmtId="0" fontId="0" fillId="0" borderId="8" xfId="0" applyFill="1" applyBorder="1" applyAlignment="1" applyProtection="1">
      <alignment horizontal="left"/>
    </xf>
    <xf numFmtId="0" fontId="0" fillId="0" borderId="9" xfId="0" applyFill="1"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tabSelected="1" view="pageLayout" zoomScale="115" zoomScaleNormal="100" zoomScalePageLayoutView="115" workbookViewId="0">
      <selection activeCell="A2" sqref="A2:E2"/>
    </sheetView>
  </sheetViews>
  <sheetFormatPr defaultRowHeight="14.5" x14ac:dyDescent="0.35"/>
  <cols>
    <col min="1" max="1" width="32.81640625" customWidth="1"/>
    <col min="2" max="2" width="14.26953125" customWidth="1"/>
    <col min="3" max="3" width="23.54296875" bestFit="1" customWidth="1"/>
    <col min="4" max="4" width="15.7265625" customWidth="1"/>
    <col min="5" max="5" width="16.26953125" customWidth="1"/>
  </cols>
  <sheetData>
    <row r="1" spans="1:8" ht="27.25" customHeight="1" thickTop="1" x14ac:dyDescent="0.45">
      <c r="A1" s="51" t="s">
        <v>0</v>
      </c>
      <c r="B1" s="52"/>
      <c r="C1" s="52"/>
      <c r="D1" s="52"/>
      <c r="E1" s="53"/>
    </row>
    <row r="2" spans="1:8" ht="21" customHeight="1" x14ac:dyDescent="0.5">
      <c r="A2" s="54" t="s">
        <v>1</v>
      </c>
      <c r="B2" s="55"/>
      <c r="C2" s="55"/>
      <c r="D2" s="55"/>
      <c r="E2" s="56"/>
    </row>
    <row r="3" spans="1:8" ht="168" customHeight="1" x14ac:dyDescent="0.35">
      <c r="A3" s="57" t="s">
        <v>2</v>
      </c>
      <c r="B3" s="58"/>
      <c r="C3" s="58"/>
      <c r="D3" s="58"/>
      <c r="E3" s="59"/>
      <c r="G3" s="1"/>
      <c r="H3" s="1"/>
    </row>
    <row r="4" spans="1:8" ht="18.75" customHeight="1" x14ac:dyDescent="0.5">
      <c r="A4" s="2" t="s">
        <v>3</v>
      </c>
      <c r="B4" s="3" t="s">
        <v>4</v>
      </c>
      <c r="C4" s="4">
        <v>2</v>
      </c>
      <c r="D4" s="5" t="s">
        <v>5</v>
      </c>
      <c r="E4" s="29" t="s">
        <v>100</v>
      </c>
      <c r="G4" s="1"/>
      <c r="H4" s="1"/>
    </row>
    <row r="5" spans="1:8" ht="16.5" customHeight="1" x14ac:dyDescent="0.35">
      <c r="A5" s="6" t="s">
        <v>6</v>
      </c>
      <c r="B5" s="3">
        <v>4400025815</v>
      </c>
      <c r="C5" s="3" t="s">
        <v>7</v>
      </c>
      <c r="D5" s="60" t="s">
        <v>101</v>
      </c>
      <c r="E5" s="61"/>
      <c r="G5" s="1"/>
      <c r="H5" s="1"/>
    </row>
    <row r="6" spans="1:8" ht="21" customHeight="1" x14ac:dyDescent="0.5">
      <c r="A6" s="62" t="s">
        <v>9</v>
      </c>
      <c r="B6" s="63"/>
      <c r="C6" s="63"/>
      <c r="D6" s="63"/>
      <c r="E6" s="64"/>
      <c r="G6" s="1"/>
      <c r="H6" s="1"/>
    </row>
    <row r="7" spans="1:8" x14ac:dyDescent="0.35">
      <c r="A7" s="7" t="s">
        <v>10</v>
      </c>
      <c r="B7" s="8" t="s">
        <v>11</v>
      </c>
      <c r="C7" s="8" t="s">
        <v>12</v>
      </c>
      <c r="D7" s="8" t="s">
        <v>13</v>
      </c>
      <c r="E7" s="9" t="s">
        <v>14</v>
      </c>
      <c r="G7" s="1"/>
      <c r="H7" s="1"/>
    </row>
    <row r="8" spans="1:8" x14ac:dyDescent="0.35">
      <c r="A8" s="10" t="s">
        <v>17</v>
      </c>
      <c r="B8" s="11" t="s">
        <v>68</v>
      </c>
      <c r="C8" s="12">
        <v>33409</v>
      </c>
      <c r="D8" s="13"/>
      <c r="E8" s="14">
        <f>$C8*D8</f>
        <v>0</v>
      </c>
      <c r="G8" s="1"/>
      <c r="H8" s="1"/>
    </row>
    <row r="9" spans="1:8" ht="18.75" hidden="1" customHeight="1" x14ac:dyDescent="0.45">
      <c r="A9" s="48" t="s">
        <v>15</v>
      </c>
      <c r="B9" s="49"/>
      <c r="C9" s="49"/>
      <c r="D9" s="49"/>
      <c r="E9" s="50"/>
      <c r="G9" s="1"/>
      <c r="H9" s="1"/>
    </row>
    <row r="10" spans="1:8" hidden="1" x14ac:dyDescent="0.35">
      <c r="A10" s="15" t="s">
        <v>16</v>
      </c>
      <c r="B10" s="8" t="s">
        <v>11</v>
      </c>
      <c r="C10" s="8" t="s">
        <v>12</v>
      </c>
      <c r="D10" s="8" t="s">
        <v>13</v>
      </c>
      <c r="E10" s="9" t="s">
        <v>14</v>
      </c>
      <c r="G10" s="1"/>
      <c r="H10" s="1"/>
    </row>
    <row r="11" spans="1:8" ht="33" hidden="1" customHeight="1" x14ac:dyDescent="0.35">
      <c r="A11" s="10" t="s">
        <v>82</v>
      </c>
      <c r="B11" s="11" t="s">
        <v>83</v>
      </c>
      <c r="C11" s="12">
        <v>26483</v>
      </c>
      <c r="D11" s="31"/>
      <c r="E11" s="14">
        <f>$C11*D11</f>
        <v>0</v>
      </c>
    </row>
    <row r="12" spans="1:8" ht="18.5" x14ac:dyDescent="0.45">
      <c r="A12" s="66" t="s">
        <v>18</v>
      </c>
      <c r="B12" s="67"/>
      <c r="C12" s="67"/>
      <c r="D12" s="67"/>
      <c r="E12" s="68"/>
    </row>
    <row r="13" spans="1:8" x14ac:dyDescent="0.35">
      <c r="A13" s="37" t="s">
        <v>20</v>
      </c>
      <c r="B13" s="16"/>
      <c r="C13" s="30" t="s">
        <v>66</v>
      </c>
      <c r="D13" s="16"/>
      <c r="E13" s="18"/>
    </row>
    <row r="14" spans="1:8" x14ac:dyDescent="0.35">
      <c r="A14" s="36"/>
      <c r="B14" s="16"/>
      <c r="C14" s="30" t="s">
        <v>19</v>
      </c>
      <c r="D14" s="16"/>
      <c r="E14" s="18"/>
    </row>
    <row r="15" spans="1:8" ht="18.5" x14ac:dyDescent="0.45">
      <c r="A15" s="69" t="s">
        <v>21</v>
      </c>
      <c r="B15" s="70"/>
      <c r="C15" s="70"/>
      <c r="D15" s="70"/>
      <c r="E15" s="71"/>
    </row>
    <row r="16" spans="1:8" x14ac:dyDescent="0.35">
      <c r="A16" s="7" t="s">
        <v>102</v>
      </c>
      <c r="B16" s="8" t="s">
        <v>23</v>
      </c>
      <c r="C16" s="8" t="s">
        <v>24</v>
      </c>
      <c r="D16" s="8" t="s">
        <v>25</v>
      </c>
      <c r="E16" s="9" t="s">
        <v>14</v>
      </c>
    </row>
    <row r="17" spans="1:5" x14ac:dyDescent="0.35">
      <c r="A17" s="10" t="s">
        <v>103</v>
      </c>
      <c r="B17" s="45" t="s">
        <v>104</v>
      </c>
      <c r="C17" s="34">
        <v>505</v>
      </c>
      <c r="D17" s="13"/>
      <c r="E17" s="14">
        <f t="shared" ref="E17:E21" si="0">IF(D17="Yes",$C17*SUM($D$8:$D$11),0)</f>
        <v>0</v>
      </c>
    </row>
    <row r="18" spans="1:5" x14ac:dyDescent="0.35">
      <c r="A18" s="10" t="s">
        <v>105</v>
      </c>
      <c r="B18" s="45" t="s">
        <v>106</v>
      </c>
      <c r="C18" s="33">
        <v>505</v>
      </c>
      <c r="D18" s="13"/>
      <c r="E18" s="14">
        <f t="shared" si="0"/>
        <v>0</v>
      </c>
    </row>
    <row r="19" spans="1:5" x14ac:dyDescent="0.35">
      <c r="A19" s="10" t="s">
        <v>107</v>
      </c>
      <c r="B19" s="45" t="s">
        <v>108</v>
      </c>
      <c r="C19" s="33">
        <v>356</v>
      </c>
      <c r="D19" s="13"/>
      <c r="E19" s="14">
        <f t="shared" si="0"/>
        <v>0</v>
      </c>
    </row>
    <row r="20" spans="1:5" x14ac:dyDescent="0.35">
      <c r="A20" s="10" t="s">
        <v>109</v>
      </c>
      <c r="B20" s="45" t="s">
        <v>110</v>
      </c>
      <c r="C20" s="33">
        <v>86</v>
      </c>
      <c r="D20" s="13"/>
      <c r="E20" s="14">
        <f t="shared" si="0"/>
        <v>0</v>
      </c>
    </row>
    <row r="21" spans="1:5" x14ac:dyDescent="0.35">
      <c r="A21" s="10" t="s">
        <v>111</v>
      </c>
      <c r="B21" s="45" t="s">
        <v>112</v>
      </c>
      <c r="C21" s="33">
        <v>86</v>
      </c>
      <c r="D21" s="13"/>
      <c r="E21" s="14">
        <f t="shared" si="0"/>
        <v>0</v>
      </c>
    </row>
    <row r="22" spans="1:5" x14ac:dyDescent="0.35">
      <c r="A22" s="7" t="s">
        <v>22</v>
      </c>
      <c r="B22" s="8" t="s">
        <v>23</v>
      </c>
      <c r="C22" s="8" t="s">
        <v>24</v>
      </c>
      <c r="D22" s="8" t="s">
        <v>25</v>
      </c>
      <c r="E22" s="9" t="s">
        <v>14</v>
      </c>
    </row>
    <row r="23" spans="1:5" x14ac:dyDescent="0.35">
      <c r="A23" s="10" t="s">
        <v>36</v>
      </c>
      <c r="B23" s="45" t="s">
        <v>86</v>
      </c>
      <c r="C23" s="34">
        <v>121</v>
      </c>
      <c r="D23" s="13"/>
      <c r="E23" s="14">
        <f t="shared" ref="E23:E51" si="1">IF(D23="Yes",$C23*SUM($D$8:$D$11),0)</f>
        <v>0</v>
      </c>
    </row>
    <row r="24" spans="1:5" ht="87" x14ac:dyDescent="0.35">
      <c r="A24" s="10" t="s">
        <v>119</v>
      </c>
      <c r="B24" s="45" t="s">
        <v>44</v>
      </c>
      <c r="C24" s="33">
        <v>378</v>
      </c>
      <c r="D24" s="13"/>
      <c r="E24" s="14">
        <f t="shared" si="1"/>
        <v>0</v>
      </c>
    </row>
    <row r="25" spans="1:5" ht="43.5" x14ac:dyDescent="0.35">
      <c r="A25" s="10" t="s">
        <v>120</v>
      </c>
      <c r="B25" s="47" t="s">
        <v>118</v>
      </c>
      <c r="C25" s="33">
        <v>485</v>
      </c>
      <c r="D25" s="13"/>
      <c r="E25" s="14">
        <f t="shared" si="1"/>
        <v>0</v>
      </c>
    </row>
    <row r="26" spans="1:5" x14ac:dyDescent="0.35">
      <c r="A26" s="10" t="s">
        <v>64</v>
      </c>
      <c r="B26" s="45" t="s">
        <v>65</v>
      </c>
      <c r="C26" s="33">
        <v>356</v>
      </c>
      <c r="D26" s="13"/>
      <c r="E26" s="14">
        <f t="shared" si="1"/>
        <v>0</v>
      </c>
    </row>
    <row r="27" spans="1:5" x14ac:dyDescent="0.35">
      <c r="A27" s="10" t="s">
        <v>87</v>
      </c>
      <c r="B27" s="45" t="s">
        <v>88</v>
      </c>
      <c r="C27" s="33">
        <v>0</v>
      </c>
      <c r="D27" s="13"/>
      <c r="E27" s="14">
        <f t="shared" si="1"/>
        <v>0</v>
      </c>
    </row>
    <row r="28" spans="1:5" x14ac:dyDescent="0.35">
      <c r="A28" s="10" t="s">
        <v>37</v>
      </c>
      <c r="B28" s="45" t="s">
        <v>38</v>
      </c>
      <c r="C28" s="33">
        <v>211</v>
      </c>
      <c r="D28" s="13"/>
      <c r="E28" s="14">
        <f t="shared" si="1"/>
        <v>0</v>
      </c>
    </row>
    <row r="29" spans="1:5" x14ac:dyDescent="0.35">
      <c r="A29" s="10" t="s">
        <v>30</v>
      </c>
      <c r="B29" s="45" t="s">
        <v>31</v>
      </c>
      <c r="C29" s="33">
        <v>0</v>
      </c>
      <c r="D29" s="13"/>
      <c r="E29" s="14">
        <f t="shared" si="1"/>
        <v>0</v>
      </c>
    </row>
    <row r="30" spans="1:5" x14ac:dyDescent="0.35">
      <c r="A30" s="10" t="s">
        <v>89</v>
      </c>
      <c r="B30" s="45" t="s">
        <v>34</v>
      </c>
      <c r="C30" s="33">
        <v>-90</v>
      </c>
      <c r="D30" s="13"/>
      <c r="E30" s="14">
        <f t="shared" si="1"/>
        <v>0</v>
      </c>
    </row>
    <row r="31" spans="1:5" x14ac:dyDescent="0.35">
      <c r="A31" s="10" t="s">
        <v>90</v>
      </c>
      <c r="B31" s="45" t="s">
        <v>63</v>
      </c>
      <c r="C31" s="33">
        <v>149</v>
      </c>
      <c r="D31" s="13"/>
      <c r="E31" s="14">
        <f t="shared" si="1"/>
        <v>0</v>
      </c>
    </row>
    <row r="32" spans="1:5" x14ac:dyDescent="0.35">
      <c r="A32" s="10" t="s">
        <v>26</v>
      </c>
      <c r="B32" s="45" t="s">
        <v>27</v>
      </c>
      <c r="C32" s="33">
        <v>40</v>
      </c>
      <c r="D32" s="13"/>
      <c r="E32" s="14">
        <f t="shared" si="1"/>
        <v>0</v>
      </c>
    </row>
    <row r="33" spans="1:5" x14ac:dyDescent="0.35">
      <c r="A33" s="10" t="s">
        <v>42</v>
      </c>
      <c r="B33" s="45" t="s">
        <v>43</v>
      </c>
      <c r="C33" s="33">
        <v>136</v>
      </c>
      <c r="D33" s="13"/>
      <c r="E33" s="14">
        <f t="shared" si="1"/>
        <v>0</v>
      </c>
    </row>
    <row r="34" spans="1:5" x14ac:dyDescent="0.35">
      <c r="A34" s="26" t="s">
        <v>91</v>
      </c>
      <c r="B34" s="27" t="s">
        <v>28</v>
      </c>
      <c r="C34" s="32">
        <v>125</v>
      </c>
      <c r="D34" s="13"/>
      <c r="E34" s="14">
        <f t="shared" si="1"/>
        <v>0</v>
      </c>
    </row>
    <row r="35" spans="1:5" x14ac:dyDescent="0.35">
      <c r="A35" s="10" t="s">
        <v>40</v>
      </c>
      <c r="B35" s="45" t="s">
        <v>41</v>
      </c>
      <c r="C35" s="33">
        <v>755</v>
      </c>
      <c r="D35" s="13"/>
      <c r="E35" s="14">
        <f t="shared" si="1"/>
        <v>0</v>
      </c>
    </row>
    <row r="36" spans="1:5" x14ac:dyDescent="0.35">
      <c r="A36" s="10" t="s">
        <v>32</v>
      </c>
      <c r="B36" s="45" t="s">
        <v>33</v>
      </c>
      <c r="C36" s="33">
        <v>77</v>
      </c>
      <c r="D36" s="13"/>
      <c r="E36" s="14">
        <f t="shared" si="1"/>
        <v>0</v>
      </c>
    </row>
    <row r="37" spans="1:5" ht="29" x14ac:dyDescent="0.35">
      <c r="A37" s="46" t="s">
        <v>92</v>
      </c>
      <c r="B37" s="28" t="s">
        <v>114</v>
      </c>
      <c r="C37" s="32">
        <v>145</v>
      </c>
      <c r="D37" s="13"/>
      <c r="E37" s="14">
        <f t="shared" si="1"/>
        <v>0</v>
      </c>
    </row>
    <row r="38" spans="1:5" x14ac:dyDescent="0.35">
      <c r="A38" s="10" t="s">
        <v>93</v>
      </c>
      <c r="B38" s="17" t="s">
        <v>62</v>
      </c>
      <c r="C38" s="34">
        <v>153</v>
      </c>
      <c r="D38" s="13"/>
      <c r="E38" s="14">
        <f t="shared" si="1"/>
        <v>0</v>
      </c>
    </row>
    <row r="39" spans="1:5" x14ac:dyDescent="0.35">
      <c r="A39" s="26" t="s">
        <v>94</v>
      </c>
      <c r="B39" s="28" t="s">
        <v>29</v>
      </c>
      <c r="C39" s="35">
        <v>77</v>
      </c>
      <c r="D39" s="13"/>
      <c r="E39" s="14">
        <f t="shared" si="1"/>
        <v>0</v>
      </c>
    </row>
    <row r="40" spans="1:5" x14ac:dyDescent="0.35">
      <c r="A40" s="10" t="s">
        <v>95</v>
      </c>
      <c r="B40" s="45" t="s">
        <v>39</v>
      </c>
      <c r="C40" s="34">
        <v>2371</v>
      </c>
      <c r="D40" s="13"/>
      <c r="E40" s="14">
        <f t="shared" si="1"/>
        <v>0</v>
      </c>
    </row>
    <row r="41" spans="1:5" ht="15" thickBot="1" x14ac:dyDescent="0.4">
      <c r="A41" s="10" t="s">
        <v>96</v>
      </c>
      <c r="B41" s="45" t="s">
        <v>35</v>
      </c>
      <c r="C41" s="34">
        <v>2371</v>
      </c>
      <c r="D41" s="13"/>
      <c r="E41" s="14">
        <f t="shared" si="1"/>
        <v>0</v>
      </c>
    </row>
    <row r="42" spans="1:5" ht="18" customHeight="1" thickTop="1" thickBot="1" x14ac:dyDescent="0.4">
      <c r="A42" s="76" t="s">
        <v>113</v>
      </c>
      <c r="B42" s="77"/>
      <c r="C42" s="77"/>
      <c r="D42" s="77"/>
      <c r="E42" s="78"/>
    </row>
    <row r="43" spans="1:5" ht="58.5" thickTop="1" x14ac:dyDescent="0.35">
      <c r="A43" s="38" t="s">
        <v>81</v>
      </c>
      <c r="B43" s="39" t="s">
        <v>69</v>
      </c>
      <c r="C43" s="42">
        <v>281</v>
      </c>
      <c r="D43" s="40"/>
      <c r="E43" s="14">
        <f t="shared" si="1"/>
        <v>0</v>
      </c>
    </row>
    <row r="44" spans="1:5" ht="43.5" x14ac:dyDescent="0.35">
      <c r="A44" s="10" t="s">
        <v>115</v>
      </c>
      <c r="B44" s="27" t="s">
        <v>70</v>
      </c>
      <c r="C44" s="34">
        <v>380</v>
      </c>
      <c r="D44" s="40"/>
      <c r="E44" s="14">
        <f t="shared" si="1"/>
        <v>0</v>
      </c>
    </row>
    <row r="45" spans="1:5" ht="43.5" x14ac:dyDescent="0.35">
      <c r="A45" s="10" t="s">
        <v>116</v>
      </c>
      <c r="B45" s="27" t="s">
        <v>71</v>
      </c>
      <c r="C45" s="34">
        <v>1664</v>
      </c>
      <c r="D45" s="40"/>
      <c r="E45" s="14">
        <f t="shared" si="1"/>
        <v>0</v>
      </c>
    </row>
    <row r="46" spans="1:5" ht="29" x14ac:dyDescent="0.35">
      <c r="A46" s="41" t="s">
        <v>85</v>
      </c>
      <c r="B46" s="27" t="s">
        <v>72</v>
      </c>
      <c r="C46" s="43">
        <v>2804</v>
      </c>
      <c r="D46" s="13"/>
      <c r="E46" s="14">
        <f t="shared" si="1"/>
        <v>0</v>
      </c>
    </row>
    <row r="47" spans="1:5" ht="29" x14ac:dyDescent="0.35">
      <c r="A47" s="10" t="s">
        <v>84</v>
      </c>
      <c r="B47" s="27" t="s">
        <v>74</v>
      </c>
      <c r="C47" s="43">
        <v>467</v>
      </c>
      <c r="D47" s="13"/>
      <c r="E47" s="14">
        <f t="shared" si="1"/>
        <v>0</v>
      </c>
    </row>
    <row r="48" spans="1:5" ht="43.5" x14ac:dyDescent="0.35">
      <c r="A48" s="44" t="s">
        <v>117</v>
      </c>
      <c r="B48" s="27" t="s">
        <v>73</v>
      </c>
      <c r="C48" s="33">
        <v>662</v>
      </c>
      <c r="D48" s="40"/>
      <c r="E48" s="14">
        <f t="shared" si="1"/>
        <v>0</v>
      </c>
    </row>
    <row r="49" spans="1:5" x14ac:dyDescent="0.35">
      <c r="A49" s="10" t="s">
        <v>76</v>
      </c>
      <c r="B49" s="27" t="s">
        <v>75</v>
      </c>
      <c r="C49" s="34">
        <v>515</v>
      </c>
      <c r="D49" s="40"/>
      <c r="E49" s="14">
        <f t="shared" si="1"/>
        <v>0</v>
      </c>
    </row>
    <row r="50" spans="1:5" x14ac:dyDescent="0.35">
      <c r="A50" s="10" t="s">
        <v>78</v>
      </c>
      <c r="B50" s="27" t="s">
        <v>77</v>
      </c>
      <c r="C50" s="34">
        <v>668</v>
      </c>
      <c r="D50" s="40"/>
      <c r="E50" s="14">
        <f t="shared" si="1"/>
        <v>0</v>
      </c>
    </row>
    <row r="51" spans="1:5" ht="43.5" x14ac:dyDescent="0.35">
      <c r="A51" s="10" t="s">
        <v>80</v>
      </c>
      <c r="B51" s="27" t="s">
        <v>79</v>
      </c>
      <c r="C51" s="34">
        <v>1438</v>
      </c>
      <c r="D51" s="40"/>
      <c r="E51" s="14">
        <f t="shared" si="1"/>
        <v>0</v>
      </c>
    </row>
    <row r="52" spans="1:5" x14ac:dyDescent="0.35">
      <c r="A52" s="72" t="s">
        <v>45</v>
      </c>
      <c r="B52" s="73"/>
      <c r="C52" s="73"/>
      <c r="D52" s="11" t="s">
        <v>46</v>
      </c>
      <c r="E52" s="19">
        <f>IF(SUM(D8:D11)=0,0,SUM(E8:E51)/SUM(D8:D11))</f>
        <v>0</v>
      </c>
    </row>
    <row r="53" spans="1:5" ht="18.5" x14ac:dyDescent="0.45">
      <c r="A53" s="69" t="s">
        <v>47</v>
      </c>
      <c r="B53" s="70"/>
      <c r="C53" s="70"/>
      <c r="D53" s="70"/>
      <c r="E53" s="71"/>
    </row>
    <row r="54" spans="1:5" x14ac:dyDescent="0.35">
      <c r="A54" s="74" t="s">
        <v>48</v>
      </c>
      <c r="B54" s="75"/>
      <c r="C54" s="75"/>
      <c r="D54" s="75"/>
      <c r="E54" s="14">
        <f>ROUND(0.0035*E52,2)</f>
        <v>0</v>
      </c>
    </row>
    <row r="55" spans="1:5" x14ac:dyDescent="0.35">
      <c r="A55" s="74" t="s">
        <v>67</v>
      </c>
      <c r="B55" s="75"/>
      <c r="C55" s="75"/>
      <c r="D55" s="75"/>
      <c r="E55" s="14">
        <v>11.25</v>
      </c>
    </row>
    <row r="56" spans="1:5" x14ac:dyDescent="0.35">
      <c r="A56" s="74" t="s">
        <v>49</v>
      </c>
      <c r="B56" s="75"/>
      <c r="C56" s="75"/>
      <c r="D56" s="75"/>
      <c r="E56" s="14">
        <v>18</v>
      </c>
    </row>
    <row r="57" spans="1:5" x14ac:dyDescent="0.35">
      <c r="A57" s="72" t="s">
        <v>50</v>
      </c>
      <c r="B57" s="73"/>
      <c r="C57" s="73"/>
      <c r="D57" s="11" t="s">
        <v>46</v>
      </c>
      <c r="E57" s="14">
        <f>IF(SUM(E52:E56)&lt;100,0,SUM(E52:E56))</f>
        <v>0</v>
      </c>
    </row>
    <row r="58" spans="1:5" x14ac:dyDescent="0.35">
      <c r="A58" s="72" t="s">
        <v>51</v>
      </c>
      <c r="B58" s="73"/>
      <c r="C58" s="73"/>
      <c r="D58" s="11" t="s">
        <v>52</v>
      </c>
      <c r="E58" s="14">
        <f>E57*SUM(D5:D11)</f>
        <v>0</v>
      </c>
    </row>
    <row r="59" spans="1:5" ht="18.5" x14ac:dyDescent="0.45">
      <c r="A59" s="69" t="s">
        <v>53</v>
      </c>
      <c r="B59" s="70"/>
      <c r="C59" s="70"/>
      <c r="D59" s="70"/>
      <c r="E59" s="71"/>
    </row>
    <row r="60" spans="1:5" x14ac:dyDescent="0.35">
      <c r="A60" s="20" t="s">
        <v>54</v>
      </c>
      <c r="B60" s="65"/>
      <c r="C60" s="65"/>
      <c r="D60" s="21" t="s">
        <v>55</v>
      </c>
      <c r="E60" s="25"/>
    </row>
    <row r="61" spans="1:5" x14ac:dyDescent="0.35">
      <c r="A61" s="20" t="s">
        <v>56</v>
      </c>
      <c r="B61" s="65"/>
      <c r="C61" s="65"/>
      <c r="D61" s="21" t="s">
        <v>57</v>
      </c>
      <c r="E61" s="25"/>
    </row>
    <row r="62" spans="1:5" x14ac:dyDescent="0.35">
      <c r="A62" s="20" t="s">
        <v>58</v>
      </c>
      <c r="B62" s="65"/>
      <c r="C62" s="65"/>
      <c r="D62" s="21" t="s">
        <v>59</v>
      </c>
      <c r="E62" s="25"/>
    </row>
    <row r="63" spans="1:5" ht="18.5" x14ac:dyDescent="0.45">
      <c r="A63" s="69" t="s">
        <v>60</v>
      </c>
      <c r="B63" s="70"/>
      <c r="C63" s="70"/>
      <c r="D63" s="70"/>
      <c r="E63" s="71"/>
    </row>
    <row r="64" spans="1:5" x14ac:dyDescent="0.35">
      <c r="A64" s="22" t="s">
        <v>8</v>
      </c>
      <c r="B64" s="79" t="s">
        <v>97</v>
      </c>
      <c r="C64" s="79"/>
      <c r="D64" s="21" t="s">
        <v>61</v>
      </c>
      <c r="E64" s="23">
        <v>310262100</v>
      </c>
    </row>
    <row r="65" spans="1:5" x14ac:dyDescent="0.35">
      <c r="A65" s="20" t="s">
        <v>56</v>
      </c>
      <c r="B65" s="80" t="s">
        <v>98</v>
      </c>
      <c r="C65" s="80"/>
      <c r="D65" s="80"/>
      <c r="E65" s="81"/>
    </row>
    <row r="66" spans="1:5" ht="15" thickBot="1" x14ac:dyDescent="0.4">
      <c r="A66" s="24" t="s">
        <v>58</v>
      </c>
      <c r="B66" s="82" t="s">
        <v>99</v>
      </c>
      <c r="C66" s="82"/>
      <c r="D66" s="82"/>
      <c r="E66" s="83"/>
    </row>
    <row r="67" spans="1:5" ht="15" thickTop="1" x14ac:dyDescent="0.35"/>
  </sheetData>
  <sheetProtection algorithmName="SHA-512" hashValue="BV8V588vYBZRiqAmNvTZh2TVuDXKwk2a/GLQZh61w2gpnySdTDBWoGaUWBwU7UWBytsMbJg5bMh4JeSn9OasRA==" saltValue="gylT7kU4NiGov1WVKka/IQ==" spinCount="100000" sheet="1" objects="1" scenarios="1"/>
  <mergeCells count="24">
    <mergeCell ref="B62:C62"/>
    <mergeCell ref="A63:E63"/>
    <mergeCell ref="B64:C64"/>
    <mergeCell ref="B65:E65"/>
    <mergeCell ref="B66:E66"/>
    <mergeCell ref="B61:C61"/>
    <mergeCell ref="A12:E12"/>
    <mergeCell ref="A15:E15"/>
    <mergeCell ref="A52:C52"/>
    <mergeCell ref="A53:E53"/>
    <mergeCell ref="A54:D54"/>
    <mergeCell ref="A55:D55"/>
    <mergeCell ref="A56:D56"/>
    <mergeCell ref="A57:C57"/>
    <mergeCell ref="A58:C58"/>
    <mergeCell ref="A59:E59"/>
    <mergeCell ref="B60:C60"/>
    <mergeCell ref="A42:E42"/>
    <mergeCell ref="A9:E9"/>
    <mergeCell ref="A1:E1"/>
    <mergeCell ref="A2:E2"/>
    <mergeCell ref="A3:E3"/>
    <mergeCell ref="D5:E5"/>
    <mergeCell ref="A6:E6"/>
  </mergeCells>
  <dataValidations disablePrompts="1" count="2">
    <dataValidation type="list" allowBlank="1" showInputMessage="1" showErrorMessage="1" error="Only Yes or No may be entered." sqref="D23:D41 D43:D51 D17:D21">
      <formula1>"Yes, No"</formula1>
    </dataValidation>
    <dataValidation type="custom" allowBlank="1" showInputMessage="1" showErrorMessage="1" error="Only one vehicle configuration may be used on each spreadsheet." sqref="D8">
      <formula1>IF(SUM(D11:D11)=0,TRUE,FALSE)</formula1>
    </dataValidation>
  </dataValidations>
  <pageMargins left="0.45" right="0.45" top="0.75" bottom="0.75" header="0.3" footer="0.3"/>
  <pageSetup scale="94" fitToHeight="0" orientation="portrait" r:id="rId1"/>
  <headerFooter>
    <oddHeader>&amp;CPO# ____________________________&amp;R11/1/2022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2376EC-9855-490E-83AD-978A8921C0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F83D4D0-3CEB-4B04-9F9A-D66BA2E1C9D0}">
  <ds:schemaRefs>
    <ds:schemaRef ds:uri="http://schemas.microsoft.com/sharepoint/v3/contenttype/forms"/>
  </ds:schemaRefs>
</ds:datastoreItem>
</file>

<file path=customXml/itemProps3.xml><?xml version="1.0" encoding="utf-8"?>
<ds:datastoreItem xmlns:ds="http://schemas.openxmlformats.org/officeDocument/2006/customXml" ds:itemID="{8745F4EE-FEE5-441F-A1B1-90900A1A39CC}">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2019-12-26T16:32:36Z</cp:lastPrinted>
  <dcterms:created xsi:type="dcterms:W3CDTF">2019-01-03T17:09:07Z</dcterms:created>
  <dcterms:modified xsi:type="dcterms:W3CDTF">2022-11-10T14:37:07Z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160500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