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white\Desktop\"/>
    </mc:Choice>
  </mc:AlternateContent>
  <bookViews>
    <workbookView xWindow="0" yWindow="0" windowWidth="28800" windowHeight="1262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8" i="1" l="1"/>
  <c r="E50" i="1" l="1"/>
  <c r="E67" i="1"/>
  <c r="E51" i="1"/>
  <c r="E45" i="1"/>
  <c r="E35" i="1"/>
  <c r="E52" i="1" l="1"/>
  <c r="E49" i="1"/>
  <c r="E48" i="1"/>
  <c r="E63" i="1" l="1"/>
  <c r="E64" i="1"/>
  <c r="E58" i="1" l="1"/>
  <c r="E61" i="1"/>
  <c r="E60" i="1"/>
  <c r="E41" i="1" l="1"/>
  <c r="E39" i="1"/>
  <c r="E43" i="1"/>
  <c r="E31" i="1" l="1"/>
  <c r="E56" i="1"/>
  <c r="E59" i="1"/>
  <c r="E46" i="1"/>
  <c r="E36" i="1"/>
  <c r="E65" i="1"/>
  <c r="E66" i="1"/>
  <c r="E27" i="1"/>
  <c r="E69" i="1"/>
  <c r="E47" i="1"/>
  <c r="E28" i="1"/>
  <c r="E44" i="1"/>
  <c r="E33" i="1"/>
  <c r="E55" i="1"/>
  <c r="E37" i="1"/>
  <c r="E68" i="1"/>
  <c r="E32" i="1"/>
  <c r="E70" i="1"/>
  <c r="E40" i="1"/>
  <c r="E42" i="1"/>
  <c r="E34" i="1"/>
  <c r="E54" i="1"/>
  <c r="E30" i="1"/>
  <c r="E71" i="1"/>
  <c r="E57" i="1"/>
  <c r="E8" i="1" l="1"/>
  <c r="E73" i="1" l="1"/>
  <c r="E74" i="1"/>
  <c r="E75" i="1"/>
  <c r="E77" i="1"/>
  <c r="E72" i="1"/>
  <c r="E12" i="1" l="1"/>
  <c r="E81" i="1" l="1"/>
  <c r="E11" i="1" l="1"/>
  <c r="D84" i="1"/>
  <c r="E78" i="1" l="1"/>
  <c r="E80" i="1" s="1"/>
  <c r="E83" i="1" s="1"/>
  <c r="E84" i="1" s="1"/>
</calcChain>
</file>

<file path=xl/sharedStrings.xml><?xml version="1.0" encoding="utf-8"?>
<sst xmlns="http://schemas.openxmlformats.org/spreadsheetml/2006/main" count="180" uniqueCount="167">
  <si>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</si>
  <si>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</si>
  <si>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</si>
  <si>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</si>
  <si>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</si>
  <si>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</si>
  <si>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</si>
  <si>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</si>
  <si>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</si>
  <si>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</si>
  <si>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</si>
  <si>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</si>
  <si>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</si>
  <si>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</si>
  <si>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 Description</t>
  </si>
  <si>
    <t>Optional Configurations</t>
  </si>
  <si>
    <t>Cost for Each Vehicle Plus Options</t>
  </si>
  <si>
    <t>Additional Costs</t>
  </si>
  <si>
    <t>0.35% Contract Administrative Fee</t>
  </si>
  <si>
    <t>Total Cost for Each Vehicle</t>
  </si>
  <si>
    <t>Total Cost for All Vehicles</t>
  </si>
  <si>
    <t>(HG) Smokestone Metallic</t>
  </si>
  <si>
    <t>(LK) Dark Blue</t>
  </si>
  <si>
    <t>(LM) Royal Blue</t>
  </si>
  <si>
    <t>(YZ) Oxford White</t>
  </si>
  <si>
    <t>(LN) Light Blue Metallic</t>
  </si>
  <si>
    <t>(E4) Vermillion Red</t>
  </si>
  <si>
    <t>(YG) Medium Titanium Metallic</t>
  </si>
  <si>
    <t>(JL) Dark Toreador Red Metallic</t>
  </si>
  <si>
    <t>Ultimate Wiring Package</t>
  </si>
  <si>
    <t>67U</t>
  </si>
  <si>
    <t>43D</t>
  </si>
  <si>
    <t>Daytime Running Lamps</t>
  </si>
  <si>
    <t>Red/White Dome Lamp in Cargo Area</t>
  </si>
  <si>
    <t>17T</t>
  </si>
  <si>
    <t>Front Warning Auxiliary Light</t>
  </si>
  <si>
    <t>21L</t>
  </si>
  <si>
    <t>Front Interior Windshield Warning Lights</t>
  </si>
  <si>
    <t>96W</t>
  </si>
  <si>
    <t>Pre-Wiring for Grille LED Lights, Siren, and Speaker</t>
  </si>
  <si>
    <t>60A</t>
  </si>
  <si>
    <t>Spot Lamp - LED (Unity), Driver Side</t>
  </si>
  <si>
    <t>51R</t>
  </si>
  <si>
    <t>Spot Lamp - LED (Whelen), Driver Side</t>
  </si>
  <si>
    <t>51T</t>
  </si>
  <si>
    <t>68G</t>
  </si>
  <si>
    <t>52P</t>
  </si>
  <si>
    <t>Global Lock/Unlock Feature</t>
  </si>
  <si>
    <t>18D</t>
  </si>
  <si>
    <t>NC</t>
  </si>
  <si>
    <t>16C</t>
  </si>
  <si>
    <t>Police Engine Idle Feature</t>
  </si>
  <si>
    <t>47A</t>
  </si>
  <si>
    <t>Aux Air Conditioning</t>
  </si>
  <si>
    <t>17A</t>
  </si>
  <si>
    <t>18X</t>
  </si>
  <si>
    <t>Interior Upgrade Package</t>
  </si>
  <si>
    <t>65U</t>
  </si>
  <si>
    <t>Available Exterior Colors</t>
  </si>
  <si>
    <t>This spreadsheet is not a purchase order</t>
  </si>
  <si>
    <t>LA Safety Inspection Sticker - 2 Year</t>
  </si>
  <si>
    <t>Contract Line</t>
  </si>
  <si>
    <t>Delivery ARO</t>
  </si>
  <si>
    <t>LA DEQ Waste Tire Fee (5 tires X $2.25 each)</t>
  </si>
  <si>
    <t>Phone:</t>
  </si>
  <si>
    <t>Email:</t>
  </si>
  <si>
    <t>Agency  Information</t>
  </si>
  <si>
    <t>Shopping Cart</t>
  </si>
  <si>
    <t>LPAA Approval No</t>
  </si>
  <si>
    <t>Vendor Information</t>
  </si>
  <si>
    <t xml:space="preserve">Vendor No. </t>
  </si>
  <si>
    <t>(TN) Silver Grey Metallic</t>
  </si>
  <si>
    <t>(UJ) Sterling Grey Metallic</t>
  </si>
  <si>
    <t>(UM) Agate Black</t>
  </si>
  <si>
    <t>(JS) Iconic Silver Metallic</t>
  </si>
  <si>
    <t>Wheel Covers (18 in. Full Face Wheel Cover)</t>
  </si>
  <si>
    <t>65L</t>
  </si>
  <si>
    <t>18 in. Painted Aluminum Wheel</t>
  </si>
  <si>
    <t>64E</t>
  </si>
  <si>
    <t>67V</t>
  </si>
  <si>
    <t>Police Wire Harness Connector Kit - Front/Rear</t>
  </si>
  <si>
    <t>Rear Quarter Glass Side Marker Lights</t>
  </si>
  <si>
    <t>63L</t>
  </si>
  <si>
    <t>License Plate Bracket - Front</t>
  </si>
  <si>
    <t>Rear View Camer (mirror display)</t>
  </si>
  <si>
    <t>87R</t>
  </si>
  <si>
    <t>Rear Camera On-Demand</t>
  </si>
  <si>
    <t>19V</t>
  </si>
  <si>
    <t>Hidden Door Lock Plunger w/ Rear Door controls inoperable</t>
  </si>
  <si>
    <t>Remote Keyless - Entry Key FOB</t>
  </si>
  <si>
    <t>55F</t>
  </si>
  <si>
    <t>Carpet Floor Covering 1st &amp; 2nd row (incl. floor mats, front and rear</t>
  </si>
  <si>
    <t>Power Passenger Seat</t>
  </si>
  <si>
    <t>87P</t>
  </si>
  <si>
    <t>Front Console Plate - Delete</t>
  </si>
  <si>
    <t>85D</t>
  </si>
  <si>
    <t>85R</t>
  </si>
  <si>
    <t>76R</t>
  </si>
  <si>
    <t>Cargo Storage Vault</t>
  </si>
  <si>
    <t>63V</t>
  </si>
  <si>
    <t>100 Watt Siren/Speaker (incl. braket and pigtail)</t>
  </si>
  <si>
    <t>Order Sheet Instructions</t>
  </si>
  <si>
    <t>Rear Console Plate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</si>
  <si>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</si>
  <si>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Warranty Term</t>
  </si>
  <si>
    <t>Contact Name:</t>
  </si>
  <si>
    <t>Agency Name</t>
  </si>
  <si>
    <t>Rear Door Handles and Locks Inoperable (without 52P)</t>
  </si>
  <si>
    <t>Rear Center Seat Delete</t>
  </si>
  <si>
    <t>85S</t>
  </si>
  <si>
    <t>Dark Car - courtesy lamp disable when any door is opened</t>
  </si>
  <si>
    <t>Ford Police Interceptor Utility AWD</t>
  </si>
  <si>
    <t>3.0L EcoBoost V6 Engine</t>
  </si>
  <si>
    <t>(J1) Kodiak Brown</t>
  </si>
  <si>
    <t>(BU) Medium Brown Metallic</t>
  </si>
  <si>
    <t>(E3) Arizona Beige</t>
  </si>
  <si>
    <t>Courtesy Ford</t>
  </si>
  <si>
    <t>Mike Solomon</t>
  </si>
  <si>
    <t>337-332-2145</t>
  </si>
  <si>
    <t>msolomon@courtesyautomotive.com</t>
  </si>
  <si>
    <t>90-150 days</t>
  </si>
  <si>
    <t>Hybrid Engine, 3.3L V6,  (Standard)</t>
  </si>
  <si>
    <t>Spot Lamp - LED (Unity), Dual Side</t>
  </si>
  <si>
    <t>51S</t>
  </si>
  <si>
    <t>51P</t>
  </si>
  <si>
    <t>51W</t>
  </si>
  <si>
    <t>K8A -500A-99W/44B</t>
  </si>
  <si>
    <t>3.3L Ti-VCT V6 Gas Engine FFV</t>
  </si>
  <si>
    <t>K8A -500A-99W/44U</t>
  </si>
  <si>
    <t>See Upfitters guide for further detail www.fordpoliceinterceptorupfit.com</t>
  </si>
  <si>
    <t>3 yr/36,000 miles bumper-to-bumper and 5yr/60,000 mile powertrain</t>
  </si>
  <si>
    <t>Reverse Sensing System</t>
  </si>
  <si>
    <t>66A</t>
  </si>
  <si>
    <t>66B</t>
  </si>
  <si>
    <t>66C</t>
  </si>
  <si>
    <t>Ready for the Road Package</t>
  </si>
  <si>
    <t>67H</t>
  </si>
  <si>
    <t>Rear Lighting Solution Package</t>
  </si>
  <si>
    <t>Tail Lamp Lighting Solution Package</t>
  </si>
  <si>
    <t>Front Headlamp Lighting Solution Pkg.</t>
  </si>
  <si>
    <t>86T</t>
  </si>
  <si>
    <t>Tail Lamp/Police Interceptor Housing Only Package</t>
  </si>
  <si>
    <t>Spot Lamp Prep Kit, Dual Side                      *No spotlight included. This is pre-drilled and prepped for the spotlight installation aftermarket.</t>
  </si>
  <si>
    <t>Spot Lamp Prep Kit, Driver Side                  *No spotlight included. This is pre-drilled and prepped for the spotlight installation aftermarket.</t>
  </si>
  <si>
    <t>Rear Spoiler Traffic Lights</t>
  </si>
  <si>
    <t>96T</t>
  </si>
  <si>
    <t>OBD - II Split Connector</t>
  </si>
  <si>
    <t>61B</t>
  </si>
  <si>
    <t>Low-Band Frequency Noise Suppression Kit</t>
  </si>
  <si>
    <t>68E</t>
  </si>
  <si>
    <t>Rear Auxiliary Liftgate Lights</t>
  </si>
  <si>
    <t>43A</t>
  </si>
  <si>
    <t>Side Marker LED - Sideview Mirrors (Requires 60A)</t>
  </si>
  <si>
    <t>63B</t>
  </si>
  <si>
    <t>2nd Row Cloth Seats</t>
  </si>
  <si>
    <t>88F</t>
  </si>
  <si>
    <t>BLIS - Blind Spot Monitoring with Cross Traffic Alert</t>
  </si>
  <si>
    <t>55B</t>
  </si>
  <si>
    <t>68B</t>
  </si>
  <si>
    <t>Police Perimeter Alert</t>
  </si>
  <si>
    <t>Pre-Collision Assist with Pedestrian Detection</t>
  </si>
  <si>
    <t>76P</t>
  </si>
  <si>
    <t>Mirrors - Heated Sideview</t>
  </si>
  <si>
    <t>Perimeter Anti-Theft Alarm - Activated by Hood, Door or Liftgate (Requires 55F)</t>
  </si>
  <si>
    <t>12.1 In. Screen</t>
  </si>
  <si>
    <t>47E</t>
  </si>
  <si>
    <t>K8A -500A-99B/44U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</si>
</sst>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7" x14ac:knownFonts="1">
    <font>
      <sz val="11"/>
      <color theme="1"/>
      <name val="Calibri"/>
      <family val="2"/>
      <scheme val="minor"/>
    </font>
    <font>
      <b/>
      <sz val="14"/>
      <color theme="1"/>
      <name val="Calibri"/>
      <family val="2"/>
      <scheme val="minor"/>
    </font>
    <font>
      <b/>
      <sz val="16"/>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scheme val="minor"/>
    </font>
    <font>
      <sz val="1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thin">
        <color indexed="64"/>
      </left>
      <right/>
      <top/>
      <bottom style="thin">
        <color indexed="64"/>
      </bottom>
      <diagonal/>
    </border>
  </borders>
  <cellStyleXfs count="2">
    <xf numFmtId="0" fontId="0" fillId="0" borderId="0"/>
    <xf numFmtId="44" fontId="3" fillId="0" borderId="0" applyFont="0" applyFill="0" applyBorder="0" applyAlignment="0" applyProtection="0"/>
  </cellStyleXfs>
  <cellXfs count="115">
    <xf numFmtId="0" fontId="0" fillId="0" borderId="0" xfId="0"/>
    <xf numFmtId="0" fontId="4" fillId="0" borderId="15" xfId="0" applyFont="1" applyBorder="1" applyProtection="1">
      <protection hidden="1"/>
    </xf>
    <xf numFmtId="0" fontId="4" fillId="0" borderId="16" xfId="0" applyFont="1" applyBorder="1" applyProtection="1">
      <protection hidden="1"/>
    </xf>
    <xf numFmtId="0" fontId="4" fillId="0" borderId="17" xfId="0" applyFont="1" applyBorder="1" applyProtection="1">
      <protection hidden="1"/>
    </xf>
    <xf numFmtId="0" fontId="0" fillId="0" borderId="16" xfId="0" applyBorder="1" applyProtection="1">
      <protection hidden="1"/>
    </xf>
    <xf numFmtId="44" fontId="0" fillId="0" borderId="17" xfId="0" applyNumberFormat="1" applyBorder="1" applyProtection="1">
      <protection hidden="1"/>
    </xf>
    <xf numFmtId="0" fontId="4" fillId="0" borderId="15" xfId="0" applyFont="1" applyBorder="1" applyAlignment="1" applyProtection="1">
      <alignment wrapText="1"/>
      <protection hidden="1"/>
    </xf>
    <xf numFmtId="0" fontId="0" fillId="0" borderId="0" xfId="0" applyAlignment="1">
      <alignment horizontal="center"/>
    </xf>
    <xf numFmtId="0" fontId="4" fillId="0" borderId="13"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2" fillId="0" borderId="13" xfId="0" applyFont="1" applyBorder="1" applyAlignment="1" applyProtection="1">
      <alignment horizontal="center"/>
      <protection hidden="1"/>
    </xf>
    <xf numFmtId="0" fontId="4" fillId="0" borderId="12" xfId="0" applyFont="1" applyBorder="1" applyAlignment="1" applyProtection="1">
      <alignment horizontal="center"/>
      <protection hidden="1"/>
    </xf>
    <xf numFmtId="0" fontId="0" fillId="0" borderId="15" xfId="0" applyFont="1" applyFill="1" applyBorder="1" applyAlignment="1">
      <alignment horizontal="right"/>
    </xf>
    <xf numFmtId="0" fontId="0" fillId="0" borderId="16" xfId="0" applyFont="1" applyFill="1" applyBorder="1"/>
    <xf numFmtId="0" fontId="0" fillId="0" borderId="13" xfId="0" applyFont="1" applyBorder="1" applyAlignment="1" applyProtection="1">
      <alignment horizontal="center"/>
      <protection hidden="1"/>
    </xf>
    <xf numFmtId="0" fontId="0" fillId="0" borderId="15" xfId="0" applyFont="1" applyBorder="1" applyAlignment="1" applyProtection="1">
      <alignment wrapText="1"/>
      <protection hidden="1"/>
    </xf>
    <xf numFmtId="0" fontId="0" fillId="0" borderId="16" xfId="0" applyFont="1" applyBorder="1" applyProtection="1">
      <protection hidden="1"/>
    </xf>
    <xf numFmtId="44" fontId="0" fillId="0" borderId="16" xfId="1" applyFont="1" applyBorder="1" applyProtection="1">
      <protection hidden="1"/>
    </xf>
    <xf numFmtId="0" fontId="0" fillId="5" borderId="16" xfId="0" applyFont="1" applyFill="1" applyBorder="1" applyProtection="1">
      <protection locked="0"/>
    </xf>
    <xf numFmtId="44" fontId="0" fillId="0" borderId="17" xfId="0" applyNumberFormat="1" applyFont="1" applyBorder="1" applyProtection="1">
      <protection hidden="1"/>
    </xf>
    <xf numFmtId="0" fontId="0" fillId="0" borderId="18" xfId="0" applyFont="1" applyBorder="1" applyAlignment="1" applyProtection="1">
      <alignment horizontal="center" wrapText="1"/>
      <protection hidden="1"/>
    </xf>
    <xf numFmtId="0" fontId="0" fillId="5" borderId="19" xfId="0" applyFont="1" applyFill="1" applyBorder="1" applyAlignment="1" applyProtection="1">
      <alignment horizontal="center" wrapText="1"/>
      <protection locked="0"/>
    </xf>
    <xf numFmtId="0" fontId="0" fillId="0" borderId="16" xfId="0" applyFont="1" applyBorder="1" applyAlignment="1" applyProtection="1">
      <alignment horizontal="center" wrapText="1"/>
      <protection hidden="1"/>
    </xf>
    <xf numFmtId="0" fontId="0" fillId="0" borderId="15" xfId="0" applyFont="1" applyBorder="1" applyAlignment="1" applyProtection="1">
      <alignment horizontal="center" wrapText="1"/>
      <protection hidden="1"/>
    </xf>
    <xf numFmtId="0" fontId="0" fillId="5" borderId="16" xfId="0" applyFont="1" applyFill="1" applyBorder="1" applyAlignment="1" applyProtection="1">
      <alignment horizontal="center" wrapText="1"/>
      <protection locked="0"/>
    </xf>
    <xf numFmtId="44" fontId="0" fillId="0" borderId="17" xfId="0" applyNumberFormat="1" applyFont="1" applyBorder="1" applyAlignment="1" applyProtection="1">
      <alignment horizontal="center"/>
      <protection hidden="1"/>
    </xf>
    <xf numFmtId="0" fontId="0" fillId="5" borderId="17" xfId="0" applyFill="1" applyBorder="1" applyAlignment="1" applyProtection="1">
      <alignment horizontal="left"/>
      <protection locked="0"/>
    </xf>
    <xf numFmtId="44" fontId="0" fillId="4" borderId="16" xfId="1" applyFont="1" applyFill="1" applyBorder="1" applyProtection="1">
      <protection hidden="1"/>
    </xf>
    <xf numFmtId="0" fontId="0" fillId="5" borderId="17" xfId="0" applyFill="1" applyBorder="1" applyAlignment="1" applyProtection="1">
      <alignment horizontal="left" wrapText="1"/>
      <protection locked="0"/>
    </xf>
    <xf numFmtId="0" fontId="0" fillId="0" borderId="16" xfId="0" applyFont="1" applyFill="1" applyBorder="1" applyAlignment="1"/>
    <xf numFmtId="0" fontId="6" fillId="0" borderId="15" xfId="0" applyFont="1" applyBorder="1" applyAlignment="1" applyProtection="1">
      <alignment wrapText="1"/>
      <protection hidden="1"/>
    </xf>
    <xf numFmtId="0" fontId="6" fillId="0" borderId="16" xfId="0" applyFont="1" applyBorder="1" applyAlignment="1" applyProtection="1">
      <alignment horizontal="center"/>
      <protection hidden="1"/>
    </xf>
    <xf numFmtId="44" fontId="6" fillId="0" borderId="16" xfId="1" applyFont="1" applyBorder="1" applyAlignment="1" applyProtection="1">
      <alignment horizontal="right" indent="1"/>
      <protection hidden="1"/>
    </xf>
    <xf numFmtId="0" fontId="6" fillId="5" borderId="16" xfId="0" applyFont="1" applyFill="1" applyBorder="1" applyProtection="1">
      <protection locked="0"/>
    </xf>
    <xf numFmtId="44" fontId="6" fillId="0" borderId="17" xfId="0" applyNumberFormat="1" applyFont="1" applyBorder="1" applyProtection="1">
      <protection hidden="1"/>
    </xf>
    <xf numFmtId="0" fontId="6" fillId="0" borderId="16" xfId="0" applyFont="1" applyBorder="1" applyAlignment="1" applyProtection="1">
      <alignment horizontal="center" wrapText="1"/>
      <protection hidden="1"/>
    </xf>
    <xf numFmtId="0" fontId="2" fillId="0" borderId="10" xfId="0" applyFont="1" applyBorder="1" applyAlignment="1" applyProtection="1">
      <alignment horizontal="center" wrapText="1"/>
      <protection hidden="1"/>
    </xf>
    <xf numFmtId="0" fontId="0" fillId="5" borderId="30" xfId="0" applyFont="1" applyFill="1" applyBorder="1" applyAlignment="1" applyProtection="1">
      <alignment horizontal="center" wrapText="1"/>
      <protection locked="0"/>
    </xf>
    <xf numFmtId="0" fontId="0" fillId="5" borderId="22" xfId="0" applyFont="1" applyFill="1" applyBorder="1" applyAlignment="1" applyProtection="1">
      <alignment horizontal="center" wrapText="1"/>
      <protection locked="0"/>
    </xf>
    <xf numFmtId="0" fontId="0" fillId="0" borderId="16" xfId="0" applyFont="1" applyBorder="1"/>
    <xf numFmtId="0" fontId="0" fillId="4" borderId="16" xfId="0" applyFont="1" applyFill="1" applyBorder="1" applyAlignment="1" applyProtection="1">
      <alignment wrapText="1"/>
      <protection hidden="1"/>
    </xf>
    <xf numFmtId="0" fontId="4" fillId="0" borderId="15" xfId="0" applyFont="1" applyBorder="1" applyAlignment="1">
      <alignment horizontal="right" wrapText="1"/>
    </xf>
    <xf numFmtId="0" fontId="0" fillId="4" borderId="16" xfId="0" applyFont="1" applyFill="1" applyBorder="1"/>
    <xf numFmtId="0" fontId="4" fillId="4" borderId="17" xfId="0" applyFont="1" applyFill="1" applyBorder="1" applyAlignment="1">
      <alignment horizontal="center"/>
    </xf>
    <xf numFmtId="0" fontId="0" fillId="0" borderId="15" xfId="0" applyFont="1" applyBorder="1" applyAlignment="1">
      <alignment horizontal="right"/>
    </xf>
    <xf numFmtId="0" fontId="0" fillId="0" borderId="23" xfId="0" applyFont="1" applyBorder="1" applyAlignment="1">
      <alignment horizontal="right"/>
    </xf>
    <xf numFmtId="0" fontId="6" fillId="0" borderId="16" xfId="0" applyFont="1" applyFill="1" applyBorder="1" applyAlignment="1" applyProtection="1">
      <alignment horizontal="center" wrapText="1"/>
      <protection hidden="1"/>
    </xf>
    <xf numFmtId="0" fontId="6" fillId="0" borderId="15" xfId="0" applyFont="1" applyBorder="1" applyAlignment="1" applyProtection="1">
      <alignment horizontal="center" wrapText="1"/>
      <protection hidden="1"/>
    </xf>
    <xf numFmtId="0" fontId="0" fillId="0" borderId="17" xfId="0" applyFont="1" applyBorder="1" applyAlignment="1" applyProtection="1">
      <alignment horizontal="center" wrapText="1"/>
      <protection hidden="1"/>
    </xf>
    <xf numFmtId="0" fontId="0" fillId="4" borderId="17" xfId="0" applyFont="1" applyFill="1" applyBorder="1" applyAlignment="1" applyProtection="1">
      <alignment wrapText="1"/>
      <protection hidden="1"/>
    </xf>
    <xf numFmtId="0" fontId="0" fillId="0" borderId="16" xfId="0" applyFont="1" applyBorder="1" applyAlignment="1" applyProtection="1">
      <alignment wrapText="1"/>
      <protection hidden="1"/>
    </xf>
    <xf numFmtId="0" fontId="0" fillId="0" borderId="16" xfId="0" applyFont="1" applyBorder="1" applyAlignment="1" applyProtection="1">
      <alignment horizontal="center"/>
      <protection hidden="1"/>
    </xf>
    <xf numFmtId="0" fontId="0" fillId="0" borderId="15" xfId="0" applyFont="1" applyFill="1" applyBorder="1" applyAlignment="1" applyProtection="1">
      <alignment wrapText="1"/>
      <protection hidden="1"/>
    </xf>
    <xf numFmtId="0" fontId="0" fillId="0" borderId="16" xfId="0" applyFont="1" applyFill="1" applyBorder="1" applyAlignment="1" applyProtection="1">
      <alignment horizontal="center"/>
      <protection hidden="1"/>
    </xf>
    <xf numFmtId="44" fontId="0" fillId="0" borderId="16" xfId="1" applyFont="1" applyFill="1" applyBorder="1" applyAlignment="1" applyProtection="1">
      <alignment horizontal="right" indent="1"/>
      <protection hidden="1"/>
    </xf>
    <xf numFmtId="44" fontId="0" fillId="0" borderId="16" xfId="1" applyFont="1" applyBorder="1" applyAlignment="1" applyProtection="1">
      <alignment horizontal="right" indent="1"/>
      <protection hidden="1"/>
    </xf>
    <xf numFmtId="0" fontId="0" fillId="0" borderId="16" xfId="0" applyFont="1" applyBorder="1" applyAlignment="1" applyProtection="1">
      <alignment horizontal="center"/>
      <protection hidden="1"/>
    </xf>
    <xf numFmtId="0" fontId="0" fillId="0" borderId="16" xfId="0" applyFont="1" applyBorder="1" applyAlignment="1" applyProtection="1">
      <alignment horizontal="center"/>
      <protection hidden="1"/>
    </xf>
    <xf numFmtId="0" fontId="0" fillId="0" borderId="16" xfId="0" applyFont="1" applyBorder="1" applyAlignment="1" applyProtection="1">
      <alignment horizontal="center"/>
      <protection hidden="1"/>
    </xf>
    <xf numFmtId="44" fontId="0" fillId="0" borderId="22" xfId="0" applyNumberFormat="1" applyFont="1" applyBorder="1" applyAlignment="1" applyProtection="1">
      <alignment horizontal="center"/>
      <protection hidden="1"/>
    </xf>
    <xf numFmtId="44" fontId="0" fillId="0" borderId="5" xfId="0" applyNumberFormat="1" applyFont="1" applyBorder="1" applyAlignment="1" applyProtection="1">
      <alignment horizontal="center"/>
      <protection hidden="1"/>
    </xf>
    <xf numFmtId="44" fontId="0" fillId="0" borderId="6" xfId="0" applyNumberFormat="1" applyFont="1" applyBorder="1" applyAlignment="1" applyProtection="1">
      <alignment horizontal="center"/>
      <protection hidden="1"/>
    </xf>
    <xf numFmtId="164" fontId="0" fillId="4" borderId="16" xfId="0" applyNumberFormat="1" applyFill="1" applyBorder="1" applyAlignment="1">
      <alignment horizontal="left"/>
    </xf>
    <xf numFmtId="164" fontId="0" fillId="4" borderId="17" xfId="0" applyNumberFormat="1" applyFill="1" applyBorder="1" applyAlignment="1">
      <alignment horizontal="left"/>
    </xf>
    <xf numFmtId="0" fontId="0" fillId="4" borderId="24" xfId="0" applyFill="1" applyBorder="1" applyAlignment="1">
      <alignment horizontal="left"/>
    </xf>
    <xf numFmtId="0" fontId="0" fillId="4" borderId="21" xfId="0" applyFill="1" applyBorder="1" applyAlignment="1">
      <alignment horizontal="left"/>
    </xf>
    <xf numFmtId="0" fontId="0" fillId="4" borderId="25" xfId="0" applyFill="1" applyBorder="1" applyAlignment="1">
      <alignment horizontal="left"/>
    </xf>
    <xf numFmtId="0" fontId="0" fillId="4" borderId="16" xfId="0" applyFill="1" applyBorder="1" applyAlignment="1">
      <alignment horizontal="left"/>
    </xf>
    <xf numFmtId="0" fontId="1" fillId="3" borderId="15" xfId="0" applyFont="1" applyFill="1" applyBorder="1" applyAlignment="1" applyProtection="1">
      <alignment horizontal="center"/>
      <protection hidden="1"/>
    </xf>
    <xf numFmtId="0" fontId="1" fillId="3" borderId="16" xfId="0" applyFont="1" applyFill="1" applyBorder="1" applyAlignment="1" applyProtection="1">
      <alignment horizontal="center"/>
      <protection hidden="1"/>
    </xf>
    <xf numFmtId="0" fontId="1" fillId="3" borderId="17" xfId="0" applyFont="1" applyFill="1" applyBorder="1" applyAlignment="1" applyProtection="1">
      <alignment horizontal="center"/>
      <protection hidden="1"/>
    </xf>
    <xf numFmtId="0" fontId="0" fillId="5" borderId="16" xfId="0" applyFill="1" applyBorder="1" applyAlignment="1" applyProtection="1">
      <alignment horizontal="center" wrapText="1"/>
      <protection locked="0"/>
    </xf>
    <xf numFmtId="0" fontId="0" fillId="5" borderId="22" xfId="0" applyFill="1" applyBorder="1" applyAlignment="1" applyProtection="1">
      <alignment horizontal="center" wrapText="1"/>
      <protection locked="0"/>
    </xf>
    <xf numFmtId="0" fontId="0" fillId="5" borderId="20" xfId="0" applyFill="1" applyBorder="1" applyAlignment="1" applyProtection="1">
      <alignment horizontal="center" wrapText="1"/>
      <protection locked="0"/>
    </xf>
    <xf numFmtId="0" fontId="0" fillId="0" borderId="4" xfId="0" applyFont="1" applyBorder="1" applyAlignment="1" applyProtection="1">
      <alignment horizontal="center" wrapText="1"/>
      <protection hidden="1"/>
    </xf>
    <xf numFmtId="0" fontId="0" fillId="0" borderId="5" xfId="0" applyFont="1" applyBorder="1" applyAlignment="1" applyProtection="1">
      <alignment horizontal="center" wrapText="1"/>
      <protection hidden="1"/>
    </xf>
    <xf numFmtId="0" fontId="0" fillId="0" borderId="6" xfId="0" applyFont="1" applyBorder="1" applyAlignment="1" applyProtection="1">
      <alignment horizontal="center" wrapText="1"/>
      <protection hidden="1"/>
    </xf>
    <xf numFmtId="0" fontId="5" fillId="2" borderId="1" xfId="0" applyFont="1" applyFill="1" applyBorder="1" applyAlignment="1" applyProtection="1">
      <alignment horizontal="center"/>
      <protection hidden="1"/>
    </xf>
    <xf numFmtId="0" fontId="0" fillId="2" borderId="2" xfId="0" applyFill="1" applyBorder="1" applyAlignment="1" applyProtection="1">
      <alignment horizontal="center"/>
      <protection hidden="1"/>
    </xf>
    <xf numFmtId="0" fontId="0" fillId="2" borderId="3" xfId="0" applyFill="1" applyBorder="1" applyAlignment="1" applyProtection="1">
      <alignment horizontal="center"/>
      <protection hidden="1"/>
    </xf>
    <xf numFmtId="0" fontId="2" fillId="3" borderId="4" xfId="0" applyFont="1" applyFill="1" applyBorder="1" applyAlignment="1" applyProtection="1">
      <alignment horizontal="center"/>
      <protection hidden="1"/>
    </xf>
    <xf numFmtId="0" fontId="2" fillId="3" borderId="5" xfId="0" applyFont="1" applyFill="1" applyBorder="1" applyAlignment="1" applyProtection="1">
      <alignment horizontal="center"/>
      <protection hidden="1"/>
    </xf>
    <xf numFmtId="0" fontId="2" fillId="3" borderId="6" xfId="0" applyFont="1" applyFill="1" applyBorder="1" applyAlignment="1" applyProtection="1">
      <alignment horizontal="center"/>
      <protection hidden="1"/>
    </xf>
    <xf numFmtId="0" fontId="6" fillId="4" borderId="7" xfId="0" applyFont="1" applyFill="1" applyBorder="1" applyAlignment="1" applyProtection="1">
      <alignment horizontal="left" vertical="center" wrapText="1"/>
      <protection hidden="1"/>
    </xf>
    <xf numFmtId="0" fontId="6" fillId="4" borderId="8" xfId="0" applyFont="1" applyFill="1" applyBorder="1" applyAlignment="1" applyProtection="1">
      <alignment horizontal="left" vertical="center" wrapText="1"/>
      <protection hidden="1"/>
    </xf>
    <xf numFmtId="0" fontId="6" fillId="4" borderId="9" xfId="0" applyFont="1" applyFill="1" applyBorder="1" applyAlignment="1" applyProtection="1">
      <alignment horizontal="left" vertical="center" wrapText="1"/>
      <protection hidden="1"/>
    </xf>
    <xf numFmtId="0" fontId="0" fillId="0" borderId="14" xfId="0" applyFont="1" applyBorder="1" applyAlignment="1" applyProtection="1">
      <alignment horizontal="center"/>
      <protection hidden="1"/>
    </xf>
    <xf numFmtId="0" fontId="0" fillId="0" borderId="11" xfId="0" applyFont="1" applyBorder="1" applyAlignment="1" applyProtection="1">
      <alignment horizontal="center"/>
      <protection hidden="1"/>
    </xf>
    <xf numFmtId="0" fontId="1" fillId="3" borderId="18" xfId="0" applyFont="1" applyFill="1" applyBorder="1" applyAlignment="1" applyProtection="1">
      <alignment horizontal="center"/>
      <protection hidden="1"/>
    </xf>
    <xf numFmtId="0" fontId="1" fillId="3" borderId="19" xfId="0" applyFont="1" applyFill="1" applyBorder="1" applyAlignment="1" applyProtection="1">
      <alignment horizontal="center"/>
      <protection hidden="1"/>
    </xf>
    <xf numFmtId="0" fontId="1" fillId="3" borderId="26" xfId="0" applyFont="1" applyFill="1" applyBorder="1" applyAlignment="1" applyProtection="1">
      <alignment horizontal="center"/>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20" xfId="0" applyBorder="1" applyAlignment="1" applyProtection="1">
      <alignment horizontal="center"/>
      <protection hidden="1"/>
    </xf>
    <xf numFmtId="0" fontId="0" fillId="0" borderId="15" xfId="0" applyFont="1" applyBorder="1" applyAlignment="1" applyProtection="1">
      <alignment horizontal="center"/>
      <protection hidden="1"/>
    </xf>
    <xf numFmtId="0" fontId="0" fillId="0" borderId="16" xfId="0" applyFont="1" applyBorder="1" applyAlignment="1" applyProtection="1">
      <alignment horizontal="center"/>
      <protection hidden="1"/>
    </xf>
    <xf numFmtId="0" fontId="2" fillId="3" borderId="27" xfId="0" applyFont="1" applyFill="1" applyBorder="1" applyAlignment="1" applyProtection="1">
      <alignment horizontal="center"/>
      <protection hidden="1"/>
    </xf>
    <xf numFmtId="0" fontId="2" fillId="3" borderId="28" xfId="0" applyFont="1" applyFill="1" applyBorder="1" applyAlignment="1" applyProtection="1">
      <alignment horizontal="center"/>
      <protection hidden="1"/>
    </xf>
    <xf numFmtId="0" fontId="2" fillId="3" borderId="29" xfId="0" applyFont="1" applyFill="1" applyBorder="1" applyAlignment="1" applyProtection="1">
      <alignment horizontal="center"/>
      <protection hidden="1"/>
    </xf>
    <xf numFmtId="0" fontId="1" fillId="3" borderId="15" xfId="0" applyFont="1" applyFill="1" applyBorder="1" applyAlignment="1" applyProtection="1">
      <alignment horizontal="center" wrapText="1"/>
      <protection hidden="1"/>
    </xf>
    <xf numFmtId="0" fontId="1" fillId="3" borderId="16" xfId="0" applyFont="1" applyFill="1" applyBorder="1" applyAlignment="1" applyProtection="1">
      <alignment horizontal="center" wrapText="1"/>
      <protection hidden="1"/>
    </xf>
    <xf numFmtId="0" fontId="1" fillId="3" borderId="17" xfId="0" applyFont="1" applyFill="1" applyBorder="1" applyAlignment="1" applyProtection="1">
      <alignment horizontal="center" wrapText="1"/>
      <protection hidden="1"/>
    </xf>
    <xf numFmtId="0" fontId="1" fillId="3" borderId="4" xfId="0" applyFont="1" applyFill="1" applyBorder="1" applyAlignment="1" applyProtection="1">
      <alignment horizontal="center"/>
      <protection hidden="1"/>
    </xf>
    <xf numFmtId="0" fontId="1" fillId="3" borderId="5" xfId="0" applyFont="1" applyFill="1" applyBorder="1" applyAlignment="1" applyProtection="1">
      <alignment horizontal="center"/>
      <protection hidden="1"/>
    </xf>
    <xf numFmtId="0" fontId="1" fillId="3" borderId="6" xfId="0" applyFont="1" applyFill="1" applyBorder="1" applyAlignment="1" applyProtection="1">
      <alignment horizontal="center"/>
      <protection hidden="1"/>
    </xf>
    <xf numFmtId="0" fontId="1" fillId="3" borderId="4" xfId="0" applyFont="1" applyFill="1" applyBorder="1" applyAlignment="1" applyProtection="1">
      <alignment horizontal="center" wrapText="1"/>
      <protection hidden="1"/>
    </xf>
    <xf numFmtId="0" fontId="1" fillId="3" borderId="5" xfId="0" applyFont="1" applyFill="1" applyBorder="1" applyAlignment="1" applyProtection="1">
      <alignment horizontal="center" wrapText="1"/>
      <protection hidden="1"/>
    </xf>
    <xf numFmtId="0" fontId="1" fillId="3" borderId="6" xfId="0" applyFont="1" applyFill="1" applyBorder="1" applyAlignment="1" applyProtection="1">
      <alignment horizontal="center" wrapText="1"/>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20" xfId="0" applyBorder="1" applyAlignment="1" applyProtection="1">
      <alignment horizontal="right"/>
      <protection hidden="1"/>
    </xf>
    <xf numFmtId="0" fontId="0" fillId="0" borderId="15" xfId="0" applyFont="1" applyBorder="1" applyAlignment="1" applyProtection="1">
      <alignment horizontal="right"/>
      <protection hidden="1"/>
    </xf>
    <xf numFmtId="0" fontId="0" fillId="0" borderId="16" xfId="0" applyFont="1" applyBorder="1" applyAlignment="1" applyProtection="1">
      <alignment horizontal="right"/>
      <protection hidden="1"/>
    </xf>
    <xf numFmtId="0" fontId="0" fillId="0" borderId="15" xfId="0" applyBorder="1" applyAlignment="1" applyProtection="1">
      <alignment horizontal="right"/>
      <protection hidden="1"/>
    </xf>
    <xf numFmtId="0" fontId="0" fillId="0" borderId="16" xfId="0" applyBorder="1" applyAlignment="1" applyProtection="1">
      <alignment horizontal="right"/>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3"/>
  <sheetViews>
    <sheetView tabSelected="1" zoomScale="85" zoomScaleNormal="85" workbookViewId="0">
      <selection activeCell="B11" sqref="B11"/>
    </sheetView>
  </sheetViews>
  <sheetFormatPr defaultRowHeight="14.5" x14ac:dyDescent="0.35"/>
  <cols>
    <col min="1" max="1" width="33.7265625" customWidth="1"/>
    <col min="2" max="2" width="18.7265625" bestFit="1" customWidth="1"/>
    <col min="3" max="3" width="22.26953125" customWidth="1"/>
    <col min="4" max="4" width="17.26953125" bestFit="1" customWidth="1"/>
    <col min="5" max="5" width="16.7265625" customWidth="1"/>
  </cols>
  <sheetData>
    <row r="1" spans="1:10" ht="24" customHeight="1" thickTop="1" x14ac:dyDescent="0.45">
      <c r="A1" s="77" t="s">
        <v>59</v>
      </c>
      <c r="B1" s="78"/>
      <c r="C1" s="78"/>
      <c r="D1" s="78"/>
      <c r="E1" s="79"/>
    </row>
    <row r="2" spans="1:10" ht="21" customHeight="1" x14ac:dyDescent="0.5">
      <c r="A2" s="80" t="s">
        <v>101</v>
      </c>
      <c r="B2" s="81"/>
      <c r="C2" s="81"/>
      <c r="D2" s="81"/>
      <c r="E2" s="82"/>
    </row>
    <row r="3" spans="1:10" ht="181.15" customHeight="1" thickBot="1" x14ac:dyDescent="0.4">
      <c r="A3" s="83" t="s">
        <v>103</v>
      </c>
      <c r="B3" s="84"/>
      <c r="C3" s="84"/>
      <c r="D3" s="84"/>
      <c r="E3" s="85"/>
    </row>
    <row r="4" spans="1:10" ht="42.65" customHeight="1" thickBot="1" x14ac:dyDescent="0.55000000000000004">
      <c r="A4" s="36" t="s">
        <v>111</v>
      </c>
      <c r="B4" s="8" t="s">
        <v>61</v>
      </c>
      <c r="C4" s="10">
        <v>6</v>
      </c>
      <c r="D4" s="8" t="s">
        <v>62</v>
      </c>
      <c r="E4" s="9" t="s">
        <v>120</v>
      </c>
    </row>
    <row r="5" spans="1:10" ht="21.65" customHeight="1" thickBot="1" x14ac:dyDescent="0.4">
      <c r="A5" s="11" t="s">
        <v>12</v>
      </c>
      <c r="B5" s="14">
        <v>4400023793</v>
      </c>
      <c r="C5" s="8" t="s">
        <v>13</v>
      </c>
      <c r="D5" s="86" t="s">
        <v>116</v>
      </c>
      <c r="E5" s="87"/>
    </row>
    <row r="6" spans="1:10" ht="21" hidden="1" x14ac:dyDescent="0.5">
      <c r="A6" s="96" t="s">
        <v>1</v>
      </c>
      <c r="B6" s="97"/>
      <c r="C6" s="97"/>
      <c r="D6" s="97"/>
      <c r="E6" s="98"/>
    </row>
    <row r="7" spans="1:10" hidden="1" x14ac:dyDescent="0.35">
      <c r="A7" s="1" t="s">
        <v>2</v>
      </c>
      <c r="B7" s="2" t="s">
        <v>3</v>
      </c>
      <c r="C7" s="2" t="s">
        <v>0</v>
      </c>
      <c r="D7" s="2" t="s">
        <v>4</v>
      </c>
      <c r="E7" s="3" t="s">
        <v>5</v>
      </c>
    </row>
    <row r="8" spans="1:10" ht="33.65" hidden="1" customHeight="1" x14ac:dyDescent="0.35">
      <c r="A8" s="30" t="s">
        <v>121</v>
      </c>
      <c r="B8" s="50" t="s">
        <v>126</v>
      </c>
      <c r="C8" s="17">
        <v>36242</v>
      </c>
      <c r="D8" s="18"/>
      <c r="E8" s="19">
        <f>$C8*D8</f>
        <v>0</v>
      </c>
    </row>
    <row r="9" spans="1:10" ht="15" customHeight="1" x14ac:dyDescent="0.45">
      <c r="A9" s="99" t="s">
        <v>15</v>
      </c>
      <c r="B9" s="100"/>
      <c r="C9" s="100"/>
      <c r="D9" s="100"/>
      <c r="E9" s="101"/>
      <c r="J9" s="7"/>
    </row>
    <row r="10" spans="1:10" x14ac:dyDescent="0.35">
      <c r="A10" s="6" t="s">
        <v>10</v>
      </c>
      <c r="B10" s="2" t="s">
        <v>3</v>
      </c>
      <c r="C10" s="2" t="s">
        <v>0</v>
      </c>
      <c r="D10" s="2" t="s">
        <v>4</v>
      </c>
      <c r="E10" s="3" t="s">
        <v>5</v>
      </c>
    </row>
    <row r="11" spans="1:10" ht="25.9" customHeight="1" x14ac:dyDescent="0.35">
      <c r="A11" s="15" t="s">
        <v>127</v>
      </c>
      <c r="B11" s="50" t="s">
        <v>128</v>
      </c>
      <c r="C11" s="27">
        <v>33999</v>
      </c>
      <c r="D11" s="18"/>
      <c r="E11" s="19">
        <f>$C11*D11</f>
        <v>0</v>
      </c>
    </row>
    <row r="12" spans="1:10" ht="27" customHeight="1" x14ac:dyDescent="0.35">
      <c r="A12" s="15" t="s">
        <v>112</v>
      </c>
      <c r="B12" s="50" t="s">
        <v>166</v>
      </c>
      <c r="C12" s="17">
        <v>37008</v>
      </c>
      <c r="D12" s="18"/>
      <c r="E12" s="19">
        <f>$C12*D12</f>
        <v>0</v>
      </c>
    </row>
    <row r="13" spans="1:10" ht="16.899999999999999" customHeight="1" x14ac:dyDescent="0.35">
      <c r="A13" s="15" t="s">
        <v>104</v>
      </c>
      <c r="B13" s="59" t="s">
        <v>130</v>
      </c>
      <c r="C13" s="60"/>
      <c r="D13" s="60"/>
      <c r="E13" s="61"/>
    </row>
    <row r="14" spans="1:10" ht="18.5" x14ac:dyDescent="0.45">
      <c r="A14" s="105" t="s">
        <v>58</v>
      </c>
      <c r="B14" s="106"/>
      <c r="C14" s="106"/>
      <c r="D14" s="106"/>
      <c r="E14" s="107"/>
    </row>
    <row r="15" spans="1:10" ht="29" x14ac:dyDescent="0.35">
      <c r="A15" s="20" t="s">
        <v>24</v>
      </c>
      <c r="B15" s="37"/>
      <c r="C15" s="22" t="s">
        <v>27</v>
      </c>
      <c r="D15" s="21"/>
      <c r="E15" s="48"/>
    </row>
    <row r="16" spans="1:10" x14ac:dyDescent="0.35">
      <c r="A16" s="23" t="s">
        <v>25</v>
      </c>
      <c r="B16" s="37"/>
      <c r="C16" s="22" t="s">
        <v>22</v>
      </c>
      <c r="D16" s="21"/>
      <c r="E16" s="48"/>
    </row>
    <row r="17" spans="1:5" x14ac:dyDescent="0.35">
      <c r="A17" s="23" t="s">
        <v>71</v>
      </c>
      <c r="B17" s="38"/>
      <c r="C17" s="22" t="s">
        <v>23</v>
      </c>
      <c r="D17" s="24"/>
      <c r="E17" s="48"/>
    </row>
    <row r="18" spans="1:5" x14ac:dyDescent="0.35">
      <c r="A18" s="23" t="s">
        <v>74</v>
      </c>
      <c r="B18" s="38"/>
      <c r="C18" s="22" t="s">
        <v>73</v>
      </c>
      <c r="D18" s="24"/>
      <c r="E18" s="48"/>
    </row>
    <row r="19" spans="1:5" x14ac:dyDescent="0.35">
      <c r="A19" s="23" t="s">
        <v>21</v>
      </c>
      <c r="B19" s="38"/>
      <c r="C19" s="39" t="s">
        <v>26</v>
      </c>
      <c r="D19" s="24"/>
      <c r="E19" s="48"/>
    </row>
    <row r="20" spans="1:5" x14ac:dyDescent="0.35">
      <c r="A20" s="23" t="s">
        <v>72</v>
      </c>
      <c r="B20" s="38"/>
      <c r="C20" s="46" t="s">
        <v>115</v>
      </c>
      <c r="D20" s="24"/>
      <c r="E20" s="48"/>
    </row>
    <row r="21" spans="1:5" x14ac:dyDescent="0.35">
      <c r="A21" s="23" t="s">
        <v>28</v>
      </c>
      <c r="B21" s="38"/>
      <c r="C21" s="35" t="s">
        <v>113</v>
      </c>
      <c r="D21" s="24"/>
      <c r="E21" s="48"/>
    </row>
    <row r="22" spans="1:5" x14ac:dyDescent="0.35">
      <c r="A22" s="47" t="s">
        <v>114</v>
      </c>
      <c r="B22" s="38"/>
      <c r="C22" s="35"/>
      <c r="D22" s="24"/>
      <c r="E22" s="48"/>
    </row>
    <row r="23" spans="1:5" x14ac:dyDescent="0.35">
      <c r="A23" s="23"/>
      <c r="B23" s="24"/>
      <c r="C23" s="40"/>
      <c r="D23" s="40"/>
      <c r="E23" s="49"/>
    </row>
    <row r="24" spans="1:5" ht="18.5" x14ac:dyDescent="0.45">
      <c r="A24" s="102" t="s">
        <v>6</v>
      </c>
      <c r="B24" s="103"/>
      <c r="C24" s="103"/>
      <c r="D24" s="103"/>
      <c r="E24" s="104"/>
    </row>
    <row r="25" spans="1:5" x14ac:dyDescent="0.35">
      <c r="A25" s="1" t="s">
        <v>14</v>
      </c>
      <c r="B25" s="2" t="s">
        <v>7</v>
      </c>
      <c r="C25" s="2" t="s">
        <v>8</v>
      </c>
      <c r="D25" s="2" t="s">
        <v>9</v>
      </c>
      <c r="E25" s="3" t="s">
        <v>5</v>
      </c>
    </row>
    <row r="26" spans="1:5" ht="16.149999999999999" customHeight="1" x14ac:dyDescent="0.35">
      <c r="A26" s="74" t="s">
        <v>129</v>
      </c>
      <c r="B26" s="75"/>
      <c r="C26" s="75"/>
      <c r="D26" s="75"/>
      <c r="E26" s="76"/>
    </row>
    <row r="27" spans="1:5" x14ac:dyDescent="0.35">
      <c r="A27" s="30" t="s">
        <v>32</v>
      </c>
      <c r="B27" s="31">
        <v>942</v>
      </c>
      <c r="C27" s="32">
        <v>42</v>
      </c>
      <c r="D27" s="33"/>
      <c r="E27" s="34">
        <f t="shared" ref="E27:E61" si="0">IF(D27="Yes",$C27*SUM($D$8:$D$13),0)</f>
        <v>0</v>
      </c>
    </row>
    <row r="28" spans="1:5" ht="29" x14ac:dyDescent="0.35">
      <c r="A28" s="30" t="s">
        <v>91</v>
      </c>
      <c r="B28" s="31" t="s">
        <v>50</v>
      </c>
      <c r="C28" s="32">
        <v>118</v>
      </c>
      <c r="D28" s="33"/>
      <c r="E28" s="34">
        <f t="shared" si="0"/>
        <v>0</v>
      </c>
    </row>
    <row r="29" spans="1:5" x14ac:dyDescent="0.35">
      <c r="A29" s="30" t="s">
        <v>154</v>
      </c>
      <c r="B29" s="31" t="s">
        <v>155</v>
      </c>
      <c r="C29" s="32">
        <v>56</v>
      </c>
      <c r="D29" s="33"/>
      <c r="E29" s="34"/>
    </row>
    <row r="30" spans="1:5" hidden="1" x14ac:dyDescent="0.35">
      <c r="A30" s="30" t="s">
        <v>53</v>
      </c>
      <c r="B30" s="31" t="s">
        <v>54</v>
      </c>
      <c r="C30" s="32">
        <v>573</v>
      </c>
      <c r="D30" s="33"/>
      <c r="E30" s="34">
        <f t="shared" si="0"/>
        <v>0</v>
      </c>
    </row>
    <row r="31" spans="1:5" x14ac:dyDescent="0.35">
      <c r="A31" s="30" t="s">
        <v>33</v>
      </c>
      <c r="B31" s="31" t="s">
        <v>34</v>
      </c>
      <c r="C31" s="32">
        <v>48</v>
      </c>
      <c r="D31" s="33"/>
      <c r="E31" s="34">
        <f t="shared" si="0"/>
        <v>0</v>
      </c>
    </row>
    <row r="32" spans="1:5" ht="29" x14ac:dyDescent="0.35">
      <c r="A32" s="30" t="s">
        <v>100</v>
      </c>
      <c r="B32" s="31" t="s">
        <v>55</v>
      </c>
      <c r="C32" s="32">
        <v>296</v>
      </c>
      <c r="D32" s="33"/>
      <c r="E32" s="34">
        <f t="shared" si="0"/>
        <v>0</v>
      </c>
    </row>
    <row r="33" spans="1:5" x14ac:dyDescent="0.35">
      <c r="A33" s="30" t="s">
        <v>86</v>
      </c>
      <c r="B33" s="31" t="s">
        <v>87</v>
      </c>
      <c r="C33" s="32">
        <v>216</v>
      </c>
      <c r="D33" s="33"/>
      <c r="E33" s="34">
        <f t="shared" si="0"/>
        <v>0</v>
      </c>
    </row>
    <row r="34" spans="1:5" x14ac:dyDescent="0.35">
      <c r="A34" s="30" t="s">
        <v>35</v>
      </c>
      <c r="B34" s="31" t="s">
        <v>36</v>
      </c>
      <c r="C34" s="32">
        <v>518</v>
      </c>
      <c r="D34" s="33"/>
      <c r="E34" s="34">
        <f t="shared" si="0"/>
        <v>0</v>
      </c>
    </row>
    <row r="35" spans="1:5" x14ac:dyDescent="0.35">
      <c r="A35" s="30" t="s">
        <v>150</v>
      </c>
      <c r="B35" s="31" t="s">
        <v>151</v>
      </c>
      <c r="C35" s="32">
        <v>371</v>
      </c>
      <c r="D35" s="33"/>
      <c r="E35" s="34">
        <f t="shared" si="0"/>
        <v>0</v>
      </c>
    </row>
    <row r="36" spans="1:5" ht="29" x14ac:dyDescent="0.35">
      <c r="A36" s="30" t="s">
        <v>110</v>
      </c>
      <c r="B36" s="31" t="s">
        <v>31</v>
      </c>
      <c r="C36" s="32">
        <v>24</v>
      </c>
      <c r="D36" s="33"/>
      <c r="E36" s="34">
        <f t="shared" si="0"/>
        <v>0</v>
      </c>
    </row>
    <row r="37" spans="1:5" x14ac:dyDescent="0.35">
      <c r="A37" s="30" t="s">
        <v>51</v>
      </c>
      <c r="B37" s="31" t="s">
        <v>52</v>
      </c>
      <c r="C37" s="32">
        <v>245</v>
      </c>
      <c r="D37" s="33"/>
      <c r="E37" s="34">
        <f t="shared" si="0"/>
        <v>0</v>
      </c>
    </row>
    <row r="38" spans="1:5" x14ac:dyDescent="0.35">
      <c r="A38" s="30" t="s">
        <v>164</v>
      </c>
      <c r="B38" s="31" t="s">
        <v>165</v>
      </c>
      <c r="C38" s="32">
        <v>2580</v>
      </c>
      <c r="D38" s="33"/>
      <c r="E38" s="34">
        <f t="shared" si="0"/>
        <v>0</v>
      </c>
    </row>
    <row r="39" spans="1:5" ht="58" x14ac:dyDescent="0.35">
      <c r="A39" s="30" t="s">
        <v>143</v>
      </c>
      <c r="B39" s="31" t="s">
        <v>124</v>
      </c>
      <c r="C39" s="32">
        <v>131</v>
      </c>
      <c r="D39" s="33"/>
      <c r="E39" s="34">
        <f t="shared" si="0"/>
        <v>0</v>
      </c>
    </row>
    <row r="40" spans="1:5" x14ac:dyDescent="0.35">
      <c r="A40" s="30" t="s">
        <v>41</v>
      </c>
      <c r="B40" s="31" t="s">
        <v>42</v>
      </c>
      <c r="C40" s="32">
        <v>371</v>
      </c>
      <c r="D40" s="33"/>
      <c r="E40" s="34">
        <f t="shared" si="0"/>
        <v>0</v>
      </c>
    </row>
    <row r="41" spans="1:5" x14ac:dyDescent="0.35">
      <c r="A41" s="30" t="s">
        <v>122</v>
      </c>
      <c r="B41" s="31" t="s">
        <v>123</v>
      </c>
      <c r="C41" s="32">
        <v>583</v>
      </c>
      <c r="D41" s="33"/>
      <c r="E41" s="34">
        <f t="shared" si="0"/>
        <v>0</v>
      </c>
    </row>
    <row r="42" spans="1:5" x14ac:dyDescent="0.35">
      <c r="A42" s="30" t="s">
        <v>43</v>
      </c>
      <c r="B42" s="31" t="s">
        <v>44</v>
      </c>
      <c r="C42" s="32">
        <v>395</v>
      </c>
      <c r="D42" s="33"/>
      <c r="E42" s="34">
        <f t="shared" si="0"/>
        <v>0</v>
      </c>
    </row>
    <row r="43" spans="1:5" ht="58" x14ac:dyDescent="0.35">
      <c r="A43" s="30" t="s">
        <v>142</v>
      </c>
      <c r="B43" s="31" t="s">
        <v>125</v>
      </c>
      <c r="C43" s="32">
        <v>263</v>
      </c>
      <c r="D43" s="33"/>
      <c r="E43" s="34">
        <f t="shared" si="0"/>
        <v>0</v>
      </c>
    </row>
    <row r="44" spans="1:5" ht="29" x14ac:dyDescent="0.35">
      <c r="A44" s="30" t="s">
        <v>88</v>
      </c>
      <c r="B44" s="31" t="s">
        <v>46</v>
      </c>
      <c r="C44" s="32">
        <v>151</v>
      </c>
      <c r="D44" s="33"/>
      <c r="E44" s="34">
        <f t="shared" si="0"/>
        <v>0</v>
      </c>
    </row>
    <row r="45" spans="1:5" ht="29" x14ac:dyDescent="0.35">
      <c r="A45" s="30" t="s">
        <v>156</v>
      </c>
      <c r="B45" s="31" t="s">
        <v>157</v>
      </c>
      <c r="C45" s="32">
        <v>512</v>
      </c>
      <c r="D45" s="33"/>
      <c r="E45" s="34">
        <f t="shared" si="0"/>
        <v>0</v>
      </c>
    </row>
    <row r="46" spans="1:5" x14ac:dyDescent="0.35">
      <c r="A46" s="52" t="s">
        <v>89</v>
      </c>
      <c r="B46" s="53" t="s">
        <v>90</v>
      </c>
      <c r="C46" s="54">
        <v>319</v>
      </c>
      <c r="D46" s="33"/>
      <c r="E46" s="34">
        <f t="shared" si="0"/>
        <v>0</v>
      </c>
    </row>
    <row r="47" spans="1:5" ht="29" x14ac:dyDescent="0.35">
      <c r="A47" s="15" t="s">
        <v>39</v>
      </c>
      <c r="B47" s="51" t="s">
        <v>40</v>
      </c>
      <c r="C47" s="55">
        <v>48</v>
      </c>
      <c r="D47" s="33"/>
      <c r="E47" s="34">
        <f t="shared" si="0"/>
        <v>0</v>
      </c>
    </row>
    <row r="48" spans="1:5" x14ac:dyDescent="0.35">
      <c r="A48" s="15" t="s">
        <v>144</v>
      </c>
      <c r="B48" s="57" t="s">
        <v>145</v>
      </c>
      <c r="C48" s="55">
        <v>1405</v>
      </c>
      <c r="D48" s="33"/>
      <c r="E48" s="34">
        <f t="shared" si="0"/>
        <v>0</v>
      </c>
    </row>
    <row r="49" spans="1:5" x14ac:dyDescent="0.35">
      <c r="A49" s="15" t="s">
        <v>146</v>
      </c>
      <c r="B49" s="57" t="s">
        <v>147</v>
      </c>
      <c r="C49" s="55">
        <v>52</v>
      </c>
      <c r="D49" s="33"/>
      <c r="E49" s="34">
        <f t="shared" si="0"/>
        <v>0</v>
      </c>
    </row>
    <row r="50" spans="1:5" ht="43.5" x14ac:dyDescent="0.35">
      <c r="A50" s="15" t="s">
        <v>163</v>
      </c>
      <c r="B50" s="58">
        <v>596</v>
      </c>
      <c r="C50" s="55">
        <v>112</v>
      </c>
      <c r="D50" s="33"/>
      <c r="E50" s="34">
        <f t="shared" si="0"/>
        <v>0</v>
      </c>
    </row>
    <row r="51" spans="1:5" x14ac:dyDescent="0.35">
      <c r="A51" s="15" t="s">
        <v>159</v>
      </c>
      <c r="B51" s="58" t="s">
        <v>158</v>
      </c>
      <c r="C51" s="55">
        <v>635</v>
      </c>
      <c r="D51" s="33"/>
      <c r="E51" s="34">
        <f t="shared" si="0"/>
        <v>0</v>
      </c>
    </row>
    <row r="52" spans="1:5" ht="29" x14ac:dyDescent="0.35">
      <c r="A52" s="15" t="s">
        <v>148</v>
      </c>
      <c r="B52" s="57" t="s">
        <v>149</v>
      </c>
      <c r="C52" s="55">
        <v>183</v>
      </c>
      <c r="D52" s="33"/>
      <c r="E52" s="34">
        <f t="shared" si="0"/>
        <v>0</v>
      </c>
    </row>
    <row r="53" spans="1:5" ht="29" x14ac:dyDescent="0.35">
      <c r="A53" s="15" t="s">
        <v>152</v>
      </c>
      <c r="B53" s="58" t="s">
        <v>153</v>
      </c>
      <c r="C53" s="55"/>
      <c r="D53" s="33"/>
      <c r="E53" s="34"/>
    </row>
    <row r="54" spans="1:5" x14ac:dyDescent="0.35">
      <c r="A54" s="15" t="s">
        <v>81</v>
      </c>
      <c r="B54" s="51" t="s">
        <v>82</v>
      </c>
      <c r="C54" s="55">
        <v>541</v>
      </c>
      <c r="D54" s="33"/>
      <c r="E54" s="34">
        <f t="shared" si="0"/>
        <v>0</v>
      </c>
    </row>
    <row r="55" spans="1:5" x14ac:dyDescent="0.35">
      <c r="A55" s="15" t="s">
        <v>98</v>
      </c>
      <c r="B55" s="51" t="s">
        <v>99</v>
      </c>
      <c r="C55" s="55">
        <v>230</v>
      </c>
      <c r="D55" s="33"/>
      <c r="E55" s="34">
        <f t="shared" si="0"/>
        <v>0</v>
      </c>
    </row>
    <row r="56" spans="1:5" x14ac:dyDescent="0.35">
      <c r="A56" s="15" t="s">
        <v>77</v>
      </c>
      <c r="B56" s="51" t="s">
        <v>78</v>
      </c>
      <c r="C56" s="55">
        <v>446</v>
      </c>
      <c r="D56" s="33"/>
      <c r="E56" s="34">
        <f t="shared" si="0"/>
        <v>0</v>
      </c>
    </row>
    <row r="57" spans="1:5" ht="29" x14ac:dyDescent="0.35">
      <c r="A57" s="15" t="s">
        <v>75</v>
      </c>
      <c r="B57" s="51" t="s">
        <v>76</v>
      </c>
      <c r="C57" s="55">
        <v>57</v>
      </c>
      <c r="D57" s="33"/>
      <c r="E57" s="34">
        <f t="shared" si="0"/>
        <v>0</v>
      </c>
    </row>
    <row r="58" spans="1:5" ht="29" x14ac:dyDescent="0.35">
      <c r="A58" s="15" t="s">
        <v>141</v>
      </c>
      <c r="B58" s="51" t="s">
        <v>140</v>
      </c>
      <c r="C58" s="55">
        <v>57</v>
      </c>
      <c r="D58" s="33"/>
      <c r="E58" s="34">
        <f t="shared" si="0"/>
        <v>0</v>
      </c>
    </row>
    <row r="59" spans="1:5" x14ac:dyDescent="0.35">
      <c r="A59" s="15" t="s">
        <v>56</v>
      </c>
      <c r="B59" s="51" t="s">
        <v>57</v>
      </c>
      <c r="C59" s="55">
        <v>367</v>
      </c>
      <c r="D59" s="33"/>
      <c r="E59" s="34">
        <f t="shared" si="0"/>
        <v>0</v>
      </c>
    </row>
    <row r="60" spans="1:5" x14ac:dyDescent="0.35">
      <c r="A60" s="15" t="s">
        <v>139</v>
      </c>
      <c r="B60" s="51" t="s">
        <v>132</v>
      </c>
      <c r="C60" s="55">
        <v>841</v>
      </c>
      <c r="D60" s="33"/>
      <c r="E60" s="34">
        <f t="shared" si="0"/>
        <v>0</v>
      </c>
    </row>
    <row r="61" spans="1:5" x14ac:dyDescent="0.35">
      <c r="A61" s="15" t="s">
        <v>138</v>
      </c>
      <c r="B61" s="51" t="s">
        <v>133</v>
      </c>
      <c r="C61" s="55">
        <v>404</v>
      </c>
      <c r="D61" s="33"/>
      <c r="E61" s="34">
        <f t="shared" si="0"/>
        <v>0</v>
      </c>
    </row>
    <row r="62" spans="1:5" x14ac:dyDescent="0.35">
      <c r="A62" s="15" t="s">
        <v>137</v>
      </c>
      <c r="B62" s="51" t="s">
        <v>134</v>
      </c>
      <c r="C62" s="55">
        <v>428</v>
      </c>
      <c r="D62" s="33"/>
      <c r="E62" s="34"/>
    </row>
    <row r="63" spans="1:5" x14ac:dyDescent="0.35">
      <c r="A63" s="15" t="s">
        <v>135</v>
      </c>
      <c r="B63" s="56" t="s">
        <v>136</v>
      </c>
      <c r="C63" s="55">
        <v>3379</v>
      </c>
      <c r="D63" s="33"/>
      <c r="E63" s="34">
        <f>IF(D63="Yes",$C63*SUM($D$8:$D$13),0)</f>
        <v>0</v>
      </c>
    </row>
    <row r="64" spans="1:5" x14ac:dyDescent="0.35">
      <c r="A64" s="15" t="s">
        <v>29</v>
      </c>
      <c r="B64" s="51" t="s">
        <v>30</v>
      </c>
      <c r="C64" s="55">
        <v>527</v>
      </c>
      <c r="D64" s="33"/>
      <c r="E64" s="34">
        <f>IF(D64="Yes",$C64*SUM($D$8:$D$13),0)</f>
        <v>0</v>
      </c>
    </row>
    <row r="65" spans="1:5" ht="29" x14ac:dyDescent="0.35">
      <c r="A65" s="15" t="s">
        <v>80</v>
      </c>
      <c r="B65" s="51" t="s">
        <v>79</v>
      </c>
      <c r="C65" s="55">
        <v>174</v>
      </c>
      <c r="D65" s="33"/>
      <c r="E65" s="34">
        <f t="shared" ref="E65:E71" si="1">IF(D65="Yes",$C65*SUM($D$8:$D$13),0)</f>
        <v>0</v>
      </c>
    </row>
    <row r="66" spans="1:5" ht="29" x14ac:dyDescent="0.35">
      <c r="A66" s="15" t="s">
        <v>107</v>
      </c>
      <c r="B66" s="51" t="s">
        <v>45</v>
      </c>
      <c r="C66" s="55">
        <v>70</v>
      </c>
      <c r="D66" s="33"/>
      <c r="E66" s="34">
        <f t="shared" si="1"/>
        <v>0</v>
      </c>
    </row>
    <row r="67" spans="1:5" ht="29" x14ac:dyDescent="0.35">
      <c r="A67" s="15" t="s">
        <v>160</v>
      </c>
      <c r="B67" s="58" t="s">
        <v>161</v>
      </c>
      <c r="C67" s="55">
        <v>136</v>
      </c>
      <c r="D67" s="33"/>
      <c r="E67" s="34">
        <f t="shared" si="1"/>
        <v>0</v>
      </c>
    </row>
    <row r="68" spans="1:5" x14ac:dyDescent="0.35">
      <c r="A68" s="15" t="s">
        <v>131</v>
      </c>
      <c r="B68" s="51" t="s">
        <v>97</v>
      </c>
      <c r="C68" s="55">
        <v>258</v>
      </c>
      <c r="D68" s="33"/>
      <c r="E68" s="34">
        <f t="shared" si="1"/>
        <v>0</v>
      </c>
    </row>
    <row r="69" spans="1:5" x14ac:dyDescent="0.35">
      <c r="A69" s="15" t="s">
        <v>102</v>
      </c>
      <c r="B69" s="51" t="s">
        <v>96</v>
      </c>
      <c r="C69" s="55">
        <v>42</v>
      </c>
      <c r="D69" s="33"/>
      <c r="E69" s="34">
        <f t="shared" si="1"/>
        <v>0</v>
      </c>
    </row>
    <row r="70" spans="1:5" x14ac:dyDescent="0.35">
      <c r="A70" s="15" t="s">
        <v>92</v>
      </c>
      <c r="B70" s="51" t="s">
        <v>93</v>
      </c>
      <c r="C70" s="55">
        <v>306</v>
      </c>
      <c r="D70" s="33"/>
      <c r="E70" s="34">
        <f t="shared" si="1"/>
        <v>0</v>
      </c>
    </row>
    <row r="71" spans="1:5" ht="16.149999999999999" customHeight="1" x14ac:dyDescent="0.35">
      <c r="A71" s="15" t="s">
        <v>37</v>
      </c>
      <c r="B71" s="51" t="s">
        <v>38</v>
      </c>
      <c r="C71" s="55">
        <v>1076</v>
      </c>
      <c r="D71" s="33"/>
      <c r="E71" s="34">
        <f t="shared" si="1"/>
        <v>0</v>
      </c>
    </row>
    <row r="72" spans="1:5" x14ac:dyDescent="0.35">
      <c r="A72" s="15" t="s">
        <v>83</v>
      </c>
      <c r="B72" s="51">
        <v>153</v>
      </c>
      <c r="C72" s="55" t="s">
        <v>49</v>
      </c>
      <c r="D72" s="33"/>
      <c r="E72" s="34">
        <f>IF(D72="Yes","NC",0)</f>
        <v>0</v>
      </c>
    </row>
    <row r="73" spans="1:5" x14ac:dyDescent="0.35">
      <c r="A73" s="15" t="s">
        <v>47</v>
      </c>
      <c r="B73" s="51" t="s">
        <v>48</v>
      </c>
      <c r="C73" s="55" t="s">
        <v>49</v>
      </c>
      <c r="D73" s="33"/>
      <c r="E73" s="34">
        <f t="shared" ref="E73:E77" si="2">IF(D73="Yes","NC",0)</f>
        <v>0</v>
      </c>
    </row>
    <row r="74" spans="1:5" x14ac:dyDescent="0.35">
      <c r="A74" s="15" t="s">
        <v>94</v>
      </c>
      <c r="B74" s="51" t="s">
        <v>95</v>
      </c>
      <c r="C74" s="55" t="s">
        <v>49</v>
      </c>
      <c r="D74" s="33"/>
      <c r="E74" s="34">
        <f t="shared" si="2"/>
        <v>0</v>
      </c>
    </row>
    <row r="75" spans="1:5" x14ac:dyDescent="0.35">
      <c r="A75" s="30" t="s">
        <v>108</v>
      </c>
      <c r="B75" s="31" t="s">
        <v>109</v>
      </c>
      <c r="C75" s="32" t="s">
        <v>49</v>
      </c>
      <c r="D75" s="33"/>
      <c r="E75" s="34">
        <f t="shared" si="2"/>
        <v>0</v>
      </c>
    </row>
    <row r="76" spans="1:5" x14ac:dyDescent="0.35">
      <c r="A76" s="30" t="s">
        <v>162</v>
      </c>
      <c r="B76" s="31">
        <v>549</v>
      </c>
      <c r="C76" s="32">
        <v>56</v>
      </c>
      <c r="D76" s="33"/>
      <c r="E76" s="34"/>
    </row>
    <row r="77" spans="1:5" x14ac:dyDescent="0.35">
      <c r="A77" s="30" t="s">
        <v>84</v>
      </c>
      <c r="B77" s="31" t="s">
        <v>85</v>
      </c>
      <c r="C77" s="32" t="s">
        <v>49</v>
      </c>
      <c r="D77" s="33"/>
      <c r="E77" s="34">
        <f t="shared" si="2"/>
        <v>0</v>
      </c>
    </row>
    <row r="78" spans="1:5" x14ac:dyDescent="0.35">
      <c r="A78" s="94" t="s">
        <v>16</v>
      </c>
      <c r="B78" s="95"/>
      <c r="C78" s="95"/>
      <c r="D78" s="16" t="s">
        <v>11</v>
      </c>
      <c r="E78" s="25">
        <f>IF(SUM(D7:D14)=0,0,SUM(E7:E77)/SUM(D7:D14))</f>
        <v>0</v>
      </c>
    </row>
    <row r="79" spans="1:5" ht="18.5" x14ac:dyDescent="0.45">
      <c r="A79" s="68" t="s">
        <v>17</v>
      </c>
      <c r="B79" s="69"/>
      <c r="C79" s="69"/>
      <c r="D79" s="69"/>
      <c r="E79" s="70"/>
    </row>
    <row r="80" spans="1:5" x14ac:dyDescent="0.35">
      <c r="A80" s="108" t="s">
        <v>18</v>
      </c>
      <c r="B80" s="109"/>
      <c r="C80" s="109"/>
      <c r="D80" s="110"/>
      <c r="E80" s="5">
        <f>ROUND(0.0035*E78,2)</f>
        <v>0</v>
      </c>
    </row>
    <row r="81" spans="1:5" x14ac:dyDescent="0.35">
      <c r="A81" s="111" t="s">
        <v>63</v>
      </c>
      <c r="B81" s="112"/>
      <c r="C81" s="112"/>
      <c r="D81" s="112"/>
      <c r="E81" s="19">
        <f>5*2.25</f>
        <v>11.25</v>
      </c>
    </row>
    <row r="82" spans="1:5" x14ac:dyDescent="0.35">
      <c r="A82" s="113" t="s">
        <v>60</v>
      </c>
      <c r="B82" s="114"/>
      <c r="C82" s="114"/>
      <c r="D82" s="114"/>
      <c r="E82" s="5">
        <v>20</v>
      </c>
    </row>
    <row r="83" spans="1:5" x14ac:dyDescent="0.35">
      <c r="A83" s="91" t="s">
        <v>19</v>
      </c>
      <c r="B83" s="92"/>
      <c r="C83" s="93"/>
      <c r="D83" s="4" t="s">
        <v>11</v>
      </c>
      <c r="E83" s="5">
        <f>IF(SUM(E78:E82)&lt;100,0,SUM(E78:E82))</f>
        <v>0</v>
      </c>
    </row>
    <row r="84" spans="1:5" x14ac:dyDescent="0.35">
      <c r="A84" s="91" t="s">
        <v>20</v>
      </c>
      <c r="B84" s="92"/>
      <c r="C84" s="93"/>
      <c r="D84" s="4" t="str">
        <f>IF(SUM(D9:D13)=0,"",IF(SUM(D9:D13)=1,"1 Vehicle",SUM(D9:D13)&amp;" Vehicles"))</f>
        <v/>
      </c>
      <c r="E84" s="5">
        <f>E83*SUM(D9:D13)</f>
        <v>0</v>
      </c>
    </row>
    <row r="85" spans="1:5" ht="18.5" x14ac:dyDescent="0.45">
      <c r="A85" s="88" t="s">
        <v>66</v>
      </c>
      <c r="B85" s="89"/>
      <c r="C85" s="89"/>
      <c r="D85" s="89"/>
      <c r="E85" s="90"/>
    </row>
    <row r="86" spans="1:5" x14ac:dyDescent="0.35">
      <c r="A86" s="12" t="s">
        <v>105</v>
      </c>
      <c r="B86" s="71"/>
      <c r="C86" s="71"/>
      <c r="D86" s="13" t="s">
        <v>68</v>
      </c>
      <c r="E86" s="26"/>
    </row>
    <row r="87" spans="1:5" x14ac:dyDescent="0.35">
      <c r="A87" s="12" t="s">
        <v>64</v>
      </c>
      <c r="B87" s="71"/>
      <c r="C87" s="71"/>
      <c r="D87" s="29" t="s">
        <v>106</v>
      </c>
      <c r="E87" s="28"/>
    </row>
    <row r="88" spans="1:5" x14ac:dyDescent="0.35">
      <c r="A88" s="12" t="s">
        <v>65</v>
      </c>
      <c r="B88" s="72"/>
      <c r="C88" s="73"/>
      <c r="D88" s="13" t="s">
        <v>67</v>
      </c>
      <c r="E88" s="26"/>
    </row>
    <row r="89" spans="1:5" ht="18.5" x14ac:dyDescent="0.45">
      <c r="A89" s="68" t="s">
        <v>69</v>
      </c>
      <c r="B89" s="69"/>
      <c r="C89" s="69"/>
      <c r="D89" s="69"/>
      <c r="E89" s="70"/>
    </row>
    <row r="90" spans="1:5" x14ac:dyDescent="0.35">
      <c r="A90" s="41" t="s">
        <v>116</v>
      </c>
      <c r="B90" s="67" t="s">
        <v>117</v>
      </c>
      <c r="C90" s="67"/>
      <c r="D90" s="42" t="s">
        <v>70</v>
      </c>
      <c r="E90" s="43">
        <v>310062165</v>
      </c>
    </row>
    <row r="91" spans="1:5" x14ac:dyDescent="0.35">
      <c r="A91" s="44" t="s">
        <v>64</v>
      </c>
      <c r="B91" s="62" t="s">
        <v>118</v>
      </c>
      <c r="C91" s="62"/>
      <c r="D91" s="62"/>
      <c r="E91" s="63"/>
    </row>
    <row r="92" spans="1:5" ht="15" thickBot="1" x14ac:dyDescent="0.4">
      <c r="A92" s="45" t="s">
        <v>65</v>
      </c>
      <c r="B92" s="64" t="s">
        <v>119</v>
      </c>
      <c r="C92" s="65"/>
      <c r="D92" s="65"/>
      <c r="E92" s="66"/>
    </row>
    <row r="93" spans="1:5" ht="15" thickTop="1" x14ac:dyDescent="0.35"/>
  </sheetData>
  <sheetProtection algorithmName="SHA-512" hashValue="cJAdHmjbNn+nlNvdHbEU8xcSKGJMeXIFm04OFOpQVEqSOTua941YyY3YcjGLC0cv1x7zjfzUiEwi+l9x+a2cjQ==" saltValue="7WzgMTnQ16+r7fU/2d8nCQ==" spinCount="100000" sheet="1" formatColumns="0" formatRows="0"/>
  <sortState ref="A27:E55">
    <sortCondition ref="B27:B55" customList="1,2,3"/>
  </sortState>
  <mergeCells count="25">
    <mergeCell ref="A1:E1"/>
    <mergeCell ref="A2:E2"/>
    <mergeCell ref="A3:E3"/>
    <mergeCell ref="D5:E5"/>
    <mergeCell ref="A85:E85"/>
    <mergeCell ref="A83:C83"/>
    <mergeCell ref="A84:C84"/>
    <mergeCell ref="A78:C78"/>
    <mergeCell ref="A6:E6"/>
    <mergeCell ref="A9:E9"/>
    <mergeCell ref="A24:E24"/>
    <mergeCell ref="A14:E14"/>
    <mergeCell ref="A79:E79"/>
    <mergeCell ref="A80:D80"/>
    <mergeCell ref="A81:D81"/>
    <mergeCell ref="A82:D82"/>
    <mergeCell ref="B13:E13"/>
    <mergeCell ref="B91:E91"/>
    <mergeCell ref="B92:E92"/>
    <mergeCell ref="B90:C90"/>
    <mergeCell ref="A89:E89"/>
    <mergeCell ref="B86:C86"/>
    <mergeCell ref="B87:C87"/>
    <mergeCell ref="B88:C88"/>
    <mergeCell ref="A26:E26"/>
  </mergeCells>
  <dataValidations count="4">
    <dataValidation type="custom" allowBlank="1" showInputMessage="1" showErrorMessage="1" error="Only one vehicle configuration may be used on each spreadsheet." sqref="D11">
      <formula1>IF(SUM(D8,D12)=0,TRUE,FALSE)</formula1>
    </dataValidation>
    <dataValidation type="custom" allowBlank="1" showInputMessage="1" showErrorMessage="1" error="Only one vehicle configuration may be used on each spreadsheet." sqref="D8">
      <formula1>IF(SUM(D11:D12)=0,TRUE,FALSE)</formula1>
    </dataValidation>
    <dataValidation type="custom" allowBlank="1" showInputMessage="1" showErrorMessage="1" error="Only one vehicle configuration may be used on each spreadsheet." sqref="D12">
      <formula1>IF(SUM(D8,D11)=0,TRUE,FALSE)</formula1>
    </dataValidation>
    <dataValidation type="list" allowBlank="1" showInputMessage="1" showErrorMessage="1" error="Only Yes or No may be entered." sqref="D27:D77">
      <formula1>"Yes, No"</formula1>
    </dataValidation>
  </dataValidations>
  <pageMargins left="0.7" right="0.7" top="1" bottom="1" header="0.3" footer="0.3"/>
  <pageSetup scale="92" fitToHeight="0" orientation="portrait" r:id="rId1"/>
  <headerFooter>
    <oddHeader>&amp;CPO#____________________________&amp;R&amp;P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Austin Bachman</dc:creator>
  <cp:lastModifiedBy>Amber White</cp:lastModifiedBy>
  <cp:lastPrinted>2019-06-21T13:53:41Z</cp:lastPrinted>
  <dcterms:created xsi:type="dcterms:W3CDTF">2016-08-11T20:23:26Z</dcterms:created>
  <dcterms:modified xsi:type="dcterms:W3CDTF">2022-08-09T15:15:07Z</dcterms:modified>
</cp:coreProperties>
</file>