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8DB9FD8C-B237-44BB-AD2F-7D281297C6EA}" xr6:coauthVersionLast="47" xr6:coauthVersionMax="47" xr10:uidLastSave="{00000000-0000-0000-0000-000000000000}"/>
  <bookViews>
    <workbookView xWindow="-120" yWindow="-120" windowWidth="29040" windowHeight="15720" xr2:uid="{00000000-000D-0000-FFFF-FFFF00000000}"/>
  </bookViews>
  <sheets>
    <sheet name="Line 78-F3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0" i="1"/>
  <c r="E11" i="1"/>
  <c r="E13" i="1"/>
  <c r="E14" i="1"/>
  <c r="E15" i="1"/>
  <c r="E16" i="1"/>
  <c r="E17" i="1"/>
  <c r="E41" i="1" l="1"/>
  <c r="E42" i="1"/>
  <c r="E43" i="1"/>
  <c r="E31" i="1" l="1"/>
  <c r="E32" i="1"/>
  <c r="E33" i="1"/>
  <c r="E34" i="1"/>
  <c r="E35" i="1"/>
  <c r="E36" i="1"/>
  <c r="E37" i="1"/>
  <c r="E30" i="1" l="1"/>
  <c r="E40" i="1" l="1"/>
  <c r="E25" i="1" l="1"/>
  <c r="E26" i="1"/>
  <c r="E27" i="1"/>
  <c r="E28" i="1"/>
  <c r="E29" i="1"/>
  <c r="E38" i="1"/>
  <c r="E39" i="1"/>
  <c r="E24" i="1" l="1"/>
  <c r="E23" i="1" l="1"/>
  <c r="D50" i="1" l="1"/>
  <c r="E7" i="1" l="1"/>
  <c r="E44" i="1" s="1"/>
  <c r="E46" i="1" l="1"/>
  <c r="E49" i="1" s="1"/>
  <c r="E50" i="1" s="1"/>
</calcChain>
</file>

<file path=xl/sharedStrings.xml><?xml version="1.0" encoding="utf-8"?>
<sst xmlns="http://schemas.openxmlformats.org/spreadsheetml/2006/main" count="120" uniqueCount="108">
  <si>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</si>
  <si>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</si>
  <si>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</si>
  <si>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</si>
  <si>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</si>
  <si>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</si>
  <si>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</si>
  <si>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</si>
  <si>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</si>
  <si>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</si>
  <si>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</si>
  <si>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</si>
  <si>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</si>
  <si>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</si>
  <si>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</si>
  <si>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</si>
  <si>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</si>
  <si>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</si>
  <si>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</si>
  <si>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</si>
  <si>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</si>
  <si>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</si>
  <si>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</si>
  <si>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</si>
  <si>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</si>
  <si>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</si>
  <si>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</si>
  <si>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(PQ) Race Red</t>
  </si>
  <si>
    <t>Cloth Bucket Front Seats</t>
  </si>
  <si>
    <t>Trim Type 4</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</si>
  <si>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</si>
  <si>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</si>
  <si>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</si>
  <si>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</si>
  <si>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</si>
  <si>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</si>
  <si>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</si>
  <si>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</si>
  <si>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</si>
  <si>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</si>
  <si>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</si>
  <si>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</si>
  <si>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</si>
  <si>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</si>
  <si>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</si>
  <si>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</si>
  <si>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</si>
  <si>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</si>
  <si>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</si>
  <si>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</si>
  <si>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</si>
  <si>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</si>
  <si>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</si>
  <si>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</si>
  <si>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</si>
  <si>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</si>
  <si>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</si>
  <si>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</si>
  <si>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X4N</t>
  </si>
  <si>
    <t>15K</t>
  </si>
  <si>
    <t>BSW</t>
  </si>
  <si>
    <t>W3A - 610A</t>
  </si>
  <si>
    <t>W3B - 610A</t>
  </si>
  <si>
    <t>176" WB</t>
  </si>
  <si>
    <t xml:space="preserve">DRW </t>
  </si>
  <si>
    <t>Cloth 40/20/40 Split Bench Seats</t>
  </si>
  <si>
    <t>NC</t>
  </si>
  <si>
    <t>Standard Trailer Tow Package</t>
  </si>
  <si>
    <t>Included</t>
  </si>
  <si>
    <t>Trailer Brake Controller</t>
  </si>
  <si>
    <t>Cab Steps</t>
  </si>
  <si>
    <t>52B</t>
  </si>
  <si>
    <t>18B</t>
  </si>
  <si>
    <t>Contact Name:</t>
  </si>
  <si>
    <t>Agency Name</t>
  </si>
  <si>
    <t>X3K</t>
  </si>
  <si>
    <t>180-365 Days</t>
  </si>
  <si>
    <t xml:space="preserve">W3B-610A-176" WB </t>
  </si>
  <si>
    <t>4WD/LWB w/6.8L V8 FFV Engine</t>
  </si>
  <si>
    <t>6.8L V8 Diesel Engine</t>
  </si>
  <si>
    <t>W3A-610A-99T</t>
  </si>
  <si>
    <t>W3B-610A-99T</t>
  </si>
  <si>
    <t>4WD w/ 6.7L V8 Diesel Engine</t>
  </si>
  <si>
    <t>W3C-620A</t>
  </si>
  <si>
    <t>W3D-620A-99T/44W</t>
  </si>
  <si>
    <t>(M7) Carbonized Gray Metallic</t>
  </si>
  <si>
    <t>STD</t>
  </si>
  <si>
    <t>XL Driver Assist</t>
  </si>
  <si>
    <t>96D</t>
  </si>
  <si>
    <t>X4L(4.30)
X3L (3.73)</t>
  </si>
  <si>
    <t>RWD/SRW w/ 6.8L V8 FFV Engine</t>
  </si>
  <si>
    <t>4WD/SRW w/ 6.8L V8 FFV Engine</t>
  </si>
  <si>
    <t>4WD/LWB/DRW 6.8L V8 FFV Engine</t>
  </si>
  <si>
    <t>W3D-620A</t>
  </si>
  <si>
    <t>4WD/LWB/DRW 6.7L V8 Diesel Engine</t>
  </si>
  <si>
    <t>Ford F-350 
Crew Cab</t>
  </si>
  <si>
    <t xml:space="preserve">RWD/SRW/6.8 LWB </t>
  </si>
  <si>
    <t>AM</t>
  </si>
  <si>
    <r>
      <t xml:space="preserve">4X4 Off-Road Package - Includes: 
</t>
    </r>
    <r>
      <rPr>
        <sz val="10"/>
        <rFont val="Calibri"/>
        <family val="2"/>
        <scheme val="minor"/>
      </rPr>
      <t>Skid Plates  **(Requires: 4WD)**</t>
    </r>
  </si>
  <si>
    <r>
      <t>Roof Clearance Lights</t>
    </r>
    <r>
      <rPr>
        <sz val="9"/>
        <rFont val="Calibri"/>
        <family val="2"/>
        <scheme val="minor"/>
      </rPr>
      <t xml:space="preserve"> (DRW Only)</t>
    </r>
  </si>
  <si>
    <r>
      <t xml:space="preserve">Gooseneck Hitch Kit 
</t>
    </r>
    <r>
      <rPr>
        <sz val="9"/>
        <rFont val="Calibri"/>
        <family val="2"/>
        <scheme val="minor"/>
      </rPr>
      <t>(requires 53W prep pack)</t>
    </r>
  </si>
  <si>
    <r>
      <t xml:space="preserve">Power Equipment Group 
</t>
    </r>
    <r>
      <rPr>
        <sz val="9"/>
        <rFont val="Calibri"/>
        <family val="2"/>
        <scheme val="minor"/>
      </rPr>
      <t>(Includes Windows and Door Locks)</t>
    </r>
  </si>
  <si>
    <r>
      <t>5th Wheel Hitch Kit (25K)</t>
    </r>
    <r>
      <rPr>
        <sz val="9"/>
        <rFont val="Calibri"/>
        <family val="2"/>
        <scheme val="minor"/>
      </rPr>
      <t xml:space="preserve"> ** 
(requires 8' Box &amp; 53W)</t>
    </r>
  </si>
  <si>
    <r>
      <t xml:space="preserve">Axle, Limited Slip (Ratio 4.10)**
</t>
    </r>
    <r>
      <rPr>
        <sz val="9"/>
        <rFont val="Calibri"/>
        <family val="2"/>
        <scheme val="minor"/>
      </rPr>
      <t>(required when selecting option 17x)</t>
    </r>
  </si>
  <si>
    <r>
      <t xml:space="preserve">Axle, Limited Slip **
</t>
    </r>
    <r>
      <rPr>
        <sz val="9"/>
        <rFont val="Calibri"/>
        <family val="2"/>
        <scheme val="minor"/>
      </rPr>
      <t>(required when selecting option 17x)</t>
    </r>
  </si>
  <si>
    <r>
      <t xml:space="preserve">Axle, Limited Slip (Ratio 3.55) 
</t>
    </r>
    <r>
      <rPr>
        <sz val="9"/>
        <rFont val="Calibri"/>
        <family val="2"/>
        <scheme val="minor"/>
      </rPr>
      <t>(required when selecting option 17x) Diesel only</t>
    </r>
  </si>
  <si>
    <r>
      <t xml:space="preserve">All Terrain Tires **
</t>
    </r>
    <r>
      <rPr>
        <sz val="9"/>
        <rFont val="Calibri"/>
        <family val="2"/>
        <scheme val="minor"/>
      </rPr>
      <t>(required when selecting option 17x)</t>
    </r>
  </si>
  <si>
    <t>PO#_____________________________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</si>
</sst>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5"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8"/>
      <name val="Calibri"/>
      <family val="2"/>
      <scheme val="minor"/>
    </font>
    <font>
      <sz val="12"/>
      <name val="Calibri"/>
      <family val="2"/>
      <scheme val="minor"/>
    </font>
    <font>
      <sz val="12"/>
      <color theme="1"/>
      <name val="Calibri"/>
      <family val="2"/>
      <scheme val="minor"/>
    </font>
    <font>
      <sz val="14"/>
      <color theme="1"/>
      <name val="Calibri"/>
      <family val="2"/>
      <scheme val="minor"/>
    </font>
    <font>
      <b/>
      <sz val="11"/>
      <color theme="1"/>
      <name val="Calibri"/>
      <family val="2"/>
      <scheme val="minor"/>
    </font>
    <font>
      <sz val="10"/>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3" fillId="5" borderId="16" xfId="0" applyFont="1" applyFill="1" applyBorder="1" applyAlignment="1" applyProtection="1">
      <alignment horizontal="center"/>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44" fontId="3" fillId="5" borderId="17" xfId="0" applyNumberFormat="1" applyFont="1" applyFill="1" applyBorder="1" applyProtection="1">
      <protection hidden="1"/>
    </xf>
    <xf numFmtId="0" fontId="5" fillId="0" borderId="10"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5" borderId="16" xfId="1" applyFont="1" applyFill="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44" fontId="3" fillId="0" borderId="17" xfId="0" applyNumberFormat="1" applyFont="1" applyBorder="1" applyAlignment="1" applyProtection="1">
      <alignment horizontal="center"/>
      <protection hidden="1"/>
    </xf>
    <xf numFmtId="0" fontId="5" fillId="0" borderId="8" xfId="0" applyFont="1" applyBorder="1" applyAlignment="1" applyProtection="1">
      <alignment horizontal="center"/>
      <protection hidden="1"/>
    </xf>
    <xf numFmtId="0" fontId="8" fillId="0" borderId="7" xfId="0" applyFont="1" applyBorder="1" applyAlignment="1" applyProtection="1">
      <alignment horizontal="center" wrapText="1"/>
      <protection hidden="1"/>
    </xf>
    <xf numFmtId="0" fontId="7" fillId="0" borderId="10" xfId="0" applyFont="1" applyBorder="1" applyAlignment="1" applyProtection="1">
      <alignment horizontal="center"/>
      <protection hidden="1"/>
    </xf>
    <xf numFmtId="0" fontId="7" fillId="0" borderId="9" xfId="0" applyFont="1" applyBorder="1" applyAlignment="1" applyProtection="1">
      <alignment horizontal="center"/>
      <protection hidden="1"/>
    </xf>
    <xf numFmtId="0" fontId="11" fillId="0" borderId="0" xfId="0" applyFont="1"/>
    <xf numFmtId="0" fontId="10" fillId="0" borderId="18" xfId="0" applyFont="1" applyBorder="1" applyAlignment="1" applyProtection="1">
      <alignment horizontal="right" wrapText="1"/>
      <protection hidden="1"/>
    </xf>
    <xf numFmtId="0" fontId="9" fillId="2" borderId="19" xfId="0" applyFont="1" applyFill="1" applyBorder="1" applyAlignment="1" applyProtection="1">
      <alignment horizontal="right" wrapText="1"/>
      <protection locked="0"/>
    </xf>
    <xf numFmtId="0" fontId="9" fillId="0" borderId="15" xfId="0" applyFont="1" applyBorder="1" applyAlignment="1" applyProtection="1">
      <alignment vertical="top" wrapText="1"/>
      <protection hidden="1"/>
    </xf>
    <xf numFmtId="44" fontId="3" fillId="0" borderId="16" xfId="1" applyFont="1" applyBorder="1" applyAlignment="1" applyProtection="1">
      <alignment horizontal="right"/>
      <protection hidden="1"/>
    </xf>
    <xf numFmtId="0" fontId="3" fillId="0" borderId="16" xfId="0" applyFont="1" applyBorder="1" applyProtection="1">
      <protection locked="0"/>
    </xf>
    <xf numFmtId="0" fontId="7" fillId="0" borderId="11" xfId="0" applyFont="1" applyBorder="1" applyProtection="1">
      <protection hidden="1"/>
    </xf>
    <xf numFmtId="0" fontId="7" fillId="0" borderId="8" xfId="0" applyFont="1" applyBorder="1" applyProtection="1">
      <protection hidden="1"/>
    </xf>
    <xf numFmtId="0" fontId="5" fillId="4" borderId="16" xfId="0" applyFont="1" applyFill="1" applyBorder="1" applyAlignment="1" applyProtection="1">
      <alignment horizontal="center"/>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2" borderId="0" xfId="0" applyFont="1" applyFill="1" applyAlignment="1" applyProtection="1">
      <alignment wrapText="1"/>
      <protection locked="0"/>
    </xf>
    <xf numFmtId="0" fontId="3" fillId="0" borderId="0" xfId="0" applyFont="1"/>
    <xf numFmtId="164" fontId="3" fillId="5" borderId="0" xfId="0" applyNumberFormat="1" applyFont="1" applyFill="1"/>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44" fontId="3" fillId="0" borderId="17" xfId="0" applyNumberFormat="1"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12" fillId="0" borderId="0" xfId="0" applyFont="1"/>
    <xf numFmtId="14" fontId="12" fillId="0" borderId="0" xfId="0" applyNumberFormat="1" applyFont="1"/>
    <xf numFmtId="0" fontId="10" fillId="0" borderId="20" xfId="0" applyFont="1" applyBorder="1" applyAlignment="1" applyProtection="1">
      <alignment horizontal="centerContinuous" wrapText="1"/>
      <protection hidden="1"/>
    </xf>
    <xf numFmtId="0" fontId="10" fillId="0" borderId="21" xfId="0" applyFont="1" applyBorder="1" applyAlignment="1" applyProtection="1">
      <alignment horizontal="centerContinuous" wrapText="1"/>
      <protection hidden="1"/>
    </xf>
    <xf numFmtId="0" fontId="6" fillId="0" borderId="25" xfId="0" applyFont="1" applyBorder="1" applyAlignment="1">
      <alignment horizontal="right" wrapText="1"/>
    </xf>
    <xf numFmtId="0" fontId="3" fillId="5" borderId="26" xfId="0" applyFont="1" applyFill="1" applyBorder="1"/>
    <xf numFmtId="0" fontId="6" fillId="5" borderId="27" xfId="0" applyFont="1" applyFill="1" applyBorder="1" applyAlignment="1">
      <alignment horizontal="center"/>
    </xf>
    <xf numFmtId="0" fontId="3" fillId="0" borderId="28" xfId="0" applyFont="1" applyBorder="1" applyAlignment="1">
      <alignment horizontal="right"/>
    </xf>
    <xf numFmtId="164" fontId="3" fillId="5" borderId="29" xfId="0" applyNumberFormat="1" applyFont="1" applyFill="1" applyBorder="1"/>
    <xf numFmtId="0" fontId="3" fillId="0" borderId="30" xfId="0" applyFont="1" applyBorder="1" applyAlignment="1">
      <alignment horizontal="right"/>
    </xf>
    <xf numFmtId="0" fontId="3" fillId="5" borderId="13" xfId="0" applyFont="1" applyFill="1" applyBorder="1"/>
    <xf numFmtId="0" fontId="3" fillId="5" borderId="31" xfId="0" applyFont="1" applyFill="1" applyBorder="1"/>
    <xf numFmtId="0" fontId="7" fillId="4" borderId="25" xfId="0" applyFont="1" applyFill="1" applyBorder="1" applyAlignment="1" applyProtection="1">
      <alignment horizontal="centerContinuous"/>
      <protection hidden="1"/>
    </xf>
    <xf numFmtId="0" fontId="7" fillId="4" borderId="26" xfId="0" applyFont="1" applyFill="1" applyBorder="1" applyAlignment="1" applyProtection="1">
      <alignment horizontal="centerContinuous"/>
      <protection hidden="1"/>
    </xf>
    <xf numFmtId="0" fontId="7" fillId="4" borderId="27" xfId="0" applyFont="1" applyFill="1" applyBorder="1" applyAlignment="1" applyProtection="1">
      <alignment horizontal="centerContinuous"/>
      <protection hidden="1"/>
    </xf>
    <xf numFmtId="0" fontId="3" fillId="0" borderId="25" xfId="0" applyFont="1" applyBorder="1" applyAlignment="1">
      <alignment horizontal="right"/>
    </xf>
    <xf numFmtId="0" fontId="3" fillId="2" borderId="26" xfId="0" applyFont="1" applyFill="1" applyBorder="1" applyAlignment="1" applyProtection="1">
      <alignment wrapText="1"/>
      <protection locked="0"/>
    </xf>
    <xf numFmtId="0" fontId="3" fillId="0" borderId="26" xfId="0" applyFont="1" applyBorder="1"/>
    <xf numFmtId="0" fontId="3" fillId="2" borderId="27" xfId="0" applyFont="1" applyFill="1" applyBorder="1" applyAlignment="1" applyProtection="1">
      <alignment horizontal="left"/>
      <protection locked="0"/>
    </xf>
    <xf numFmtId="0" fontId="3" fillId="2" borderId="29" xfId="0" applyFont="1" applyFill="1" applyBorder="1" applyAlignment="1" applyProtection="1">
      <alignment horizontal="left" wrapText="1"/>
      <protection locked="0"/>
    </xf>
    <xf numFmtId="0" fontId="3" fillId="2" borderId="29" xfId="0" applyFont="1"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8"/>
  <sheetViews>
    <sheetView tabSelected="1" view="pageLayout" zoomScaleNormal="100" workbookViewId="0">
      <selection activeCell="D18" sqref="D18"/>
    </sheetView>
  </sheetViews>
  <sheetFormatPr defaultRowHeight="15" x14ac:dyDescent="0.25"/>
  <cols>
    <col min="1" max="1" width="36.42578125" bestFit="1" customWidth="1"/>
    <col min="2" max="2" width="18.42578125" customWidth="1"/>
    <col min="3" max="3" width="16.7109375" customWidth="1"/>
    <col min="4" max="4" width="17.28515625" bestFit="1" customWidth="1"/>
    <col min="5" max="5" width="16.7109375" customWidth="1"/>
  </cols>
  <sheetData>
    <row r="1" spans="1:5" s="61" customFormat="1" ht="15.75" thickBot="1" x14ac:dyDescent="0.3">
      <c r="A1" s="61" t="s">
        <v>107</v>
      </c>
      <c r="E1" s="62">
        <v>45839</v>
      </c>
    </row>
    <row r="2" spans="1:5" ht="27.2" customHeight="1" thickTop="1" thickBot="1" x14ac:dyDescent="0.35">
      <c r="A2" s="58" t="s">
        <v>20</v>
      </c>
      <c r="B2" s="59"/>
      <c r="C2" s="59"/>
      <c r="D2" s="59"/>
      <c r="E2" s="60"/>
    </row>
    <row r="3" spans="1:5" ht="51.6" customHeight="1" thickBot="1" x14ac:dyDescent="0.4">
      <c r="A3" s="24" t="s">
        <v>95</v>
      </c>
      <c r="B3" s="25" t="s">
        <v>42</v>
      </c>
      <c r="C3" s="5">
        <v>78</v>
      </c>
      <c r="D3" s="25" t="s">
        <v>43</v>
      </c>
      <c r="E3" s="23" t="s">
        <v>76</v>
      </c>
    </row>
    <row r="4" spans="1:5" s="27" customFormat="1" ht="19.5" thickBot="1" x14ac:dyDescent="0.35">
      <c r="A4" s="26" t="s">
        <v>12</v>
      </c>
      <c r="B4" s="25">
        <v>4400023793</v>
      </c>
      <c r="C4" s="25" t="s">
        <v>13</v>
      </c>
      <c r="D4" s="33" t="s">
        <v>44</v>
      </c>
      <c r="E4" s="34"/>
    </row>
    <row r="5" spans="1:5" ht="21" x14ac:dyDescent="0.35">
      <c r="A5" s="55" t="s">
        <v>1</v>
      </c>
      <c r="B5" s="56"/>
      <c r="C5" s="56"/>
      <c r="D5" s="56"/>
      <c r="E5" s="57"/>
    </row>
    <row r="6" spans="1:5" x14ac:dyDescent="0.25">
      <c r="A6" s="6" t="s">
        <v>2</v>
      </c>
      <c r="B6" s="7" t="s">
        <v>3</v>
      </c>
      <c r="C6" s="7" t="s">
        <v>0</v>
      </c>
      <c r="D6" s="7" t="s">
        <v>4</v>
      </c>
      <c r="E6" s="8" t="s">
        <v>5</v>
      </c>
    </row>
    <row r="7" spans="1:5" x14ac:dyDescent="0.25">
      <c r="A7" s="9" t="s">
        <v>90</v>
      </c>
      <c r="B7" s="10" t="s">
        <v>61</v>
      </c>
      <c r="C7" s="19">
        <v>46994</v>
      </c>
      <c r="D7" s="3"/>
      <c r="E7" s="54">
        <f>$C7*D7</f>
        <v>0</v>
      </c>
    </row>
    <row r="8" spans="1:5" ht="18.75" x14ac:dyDescent="0.3">
      <c r="A8" s="51" t="s">
        <v>14</v>
      </c>
      <c r="B8" s="52"/>
      <c r="C8" s="52"/>
      <c r="D8" s="52"/>
      <c r="E8" s="53"/>
    </row>
    <row r="9" spans="1:5" x14ac:dyDescent="0.25">
      <c r="A9" s="13" t="s">
        <v>10</v>
      </c>
      <c r="B9" s="7" t="s">
        <v>3</v>
      </c>
      <c r="C9" s="7" t="s">
        <v>0</v>
      </c>
      <c r="D9" s="32" t="s">
        <v>4</v>
      </c>
      <c r="E9" s="12" t="s">
        <v>5</v>
      </c>
    </row>
    <row r="10" spans="1:5" x14ac:dyDescent="0.25">
      <c r="A10" s="9" t="s">
        <v>91</v>
      </c>
      <c r="B10" s="10" t="s">
        <v>62</v>
      </c>
      <c r="C10" s="11">
        <v>49659</v>
      </c>
      <c r="D10" s="3"/>
      <c r="E10" s="12">
        <f t="shared" ref="E10:E17" si="0">$C10*D10</f>
        <v>0</v>
      </c>
    </row>
    <row r="11" spans="1:5" x14ac:dyDescent="0.25">
      <c r="A11" s="9" t="s">
        <v>78</v>
      </c>
      <c r="B11" s="14" t="s">
        <v>77</v>
      </c>
      <c r="C11" s="11">
        <v>49858</v>
      </c>
      <c r="D11" s="3"/>
      <c r="E11" s="12">
        <f t="shared" si="0"/>
        <v>0</v>
      </c>
    </row>
    <row r="12" spans="1:5" x14ac:dyDescent="0.25">
      <c r="A12" s="9" t="s">
        <v>92</v>
      </c>
      <c r="B12" s="14" t="s">
        <v>93</v>
      </c>
      <c r="C12" s="11">
        <v>51260</v>
      </c>
      <c r="D12" s="3"/>
      <c r="E12" s="12">
        <f t="shared" si="0"/>
        <v>0</v>
      </c>
    </row>
    <row r="13" spans="1:5" x14ac:dyDescent="0.25">
      <c r="A13" s="9" t="s">
        <v>79</v>
      </c>
      <c r="B13" s="14" t="s">
        <v>80</v>
      </c>
      <c r="C13" s="11">
        <v>56054</v>
      </c>
      <c r="D13" s="3"/>
      <c r="E13" s="12">
        <f t="shared" si="0"/>
        <v>0</v>
      </c>
    </row>
    <row r="14" spans="1:5" x14ac:dyDescent="0.25">
      <c r="A14" s="9" t="s">
        <v>82</v>
      </c>
      <c r="B14" s="14" t="s">
        <v>81</v>
      </c>
      <c r="C14" s="11">
        <v>58719</v>
      </c>
      <c r="D14" s="3"/>
      <c r="E14" s="12">
        <f t="shared" si="0"/>
        <v>0</v>
      </c>
    </row>
    <row r="15" spans="1:5" x14ac:dyDescent="0.25">
      <c r="A15" s="9" t="s">
        <v>96</v>
      </c>
      <c r="B15" s="14" t="s">
        <v>63</v>
      </c>
      <c r="C15" s="11">
        <v>47193</v>
      </c>
      <c r="D15" s="3"/>
      <c r="E15" s="12">
        <f t="shared" si="0"/>
        <v>0</v>
      </c>
    </row>
    <row r="16" spans="1:5" x14ac:dyDescent="0.25">
      <c r="A16" s="2" t="s">
        <v>64</v>
      </c>
      <c r="B16" s="15" t="s">
        <v>83</v>
      </c>
      <c r="C16" s="16">
        <v>48595</v>
      </c>
      <c r="D16" s="3"/>
      <c r="E16" s="12">
        <f t="shared" si="0"/>
        <v>0</v>
      </c>
    </row>
    <row r="17" spans="1:5" ht="14.25" customHeight="1" x14ac:dyDescent="0.25">
      <c r="A17" s="9" t="s">
        <v>94</v>
      </c>
      <c r="B17" s="14" t="s">
        <v>84</v>
      </c>
      <c r="C17" s="11">
        <v>62320</v>
      </c>
      <c r="D17" s="3">
        <v>0</v>
      </c>
      <c r="E17" s="12">
        <f t="shared" si="0"/>
        <v>0</v>
      </c>
    </row>
    <row r="18" spans="1:5" ht="18.75" x14ac:dyDescent="0.3">
      <c r="A18" s="51" t="s">
        <v>21</v>
      </c>
      <c r="B18" s="52"/>
      <c r="C18" s="52"/>
      <c r="D18" s="52"/>
      <c r="E18" s="53"/>
    </row>
    <row r="19" spans="1:5" ht="15.75" x14ac:dyDescent="0.25">
      <c r="A19" s="28" t="s">
        <v>85</v>
      </c>
      <c r="B19" s="29"/>
      <c r="C19" s="63" t="s">
        <v>27</v>
      </c>
      <c r="D19" s="64"/>
      <c r="E19" s="17"/>
    </row>
    <row r="20" spans="1:5" ht="15.75" customHeight="1" x14ac:dyDescent="0.25">
      <c r="A20" s="63" t="s">
        <v>26</v>
      </c>
      <c r="B20" s="29"/>
      <c r="C20" s="63" t="s">
        <v>55</v>
      </c>
      <c r="D20" s="64"/>
      <c r="E20" s="17"/>
    </row>
    <row r="21" spans="1:5" ht="18.75" x14ac:dyDescent="0.3">
      <c r="A21" s="48" t="s">
        <v>6</v>
      </c>
      <c r="B21" s="49"/>
      <c r="C21" s="49"/>
      <c r="D21" s="49"/>
      <c r="E21" s="50"/>
    </row>
    <row r="22" spans="1:5" x14ac:dyDescent="0.25">
      <c r="A22" s="6" t="s">
        <v>22</v>
      </c>
      <c r="B22" s="7" t="s">
        <v>7</v>
      </c>
      <c r="C22" s="7" t="s">
        <v>8</v>
      </c>
      <c r="D22" s="7" t="s">
        <v>9</v>
      </c>
      <c r="E22" s="8" t="s">
        <v>5</v>
      </c>
    </row>
    <row r="23" spans="1:5" x14ac:dyDescent="0.25">
      <c r="A23" s="9" t="s">
        <v>28</v>
      </c>
      <c r="B23" s="18" t="s">
        <v>29</v>
      </c>
      <c r="C23" s="19">
        <v>559</v>
      </c>
      <c r="D23" s="3"/>
      <c r="E23" s="12">
        <f t="shared" ref="E23:E29" si="1">IF(D23="Yes",$C23*SUM($D$7:$D$17),0)</f>
        <v>0</v>
      </c>
    </row>
    <row r="24" spans="1:5" x14ac:dyDescent="0.25">
      <c r="A24" s="9" t="s">
        <v>65</v>
      </c>
      <c r="B24" s="18" t="s">
        <v>30</v>
      </c>
      <c r="C24" s="19">
        <v>286</v>
      </c>
      <c r="D24" s="3"/>
      <c r="E24" s="12">
        <f t="shared" si="1"/>
        <v>0</v>
      </c>
    </row>
    <row r="25" spans="1:5" x14ac:dyDescent="0.25">
      <c r="A25" s="9" t="s">
        <v>99</v>
      </c>
      <c r="B25" s="18">
        <v>592</v>
      </c>
      <c r="C25" s="19" t="s">
        <v>86</v>
      </c>
      <c r="D25" s="3"/>
      <c r="E25" s="12">
        <f t="shared" si="1"/>
        <v>0</v>
      </c>
    </row>
    <row r="26" spans="1:5" ht="28.5" x14ac:dyDescent="0.25">
      <c r="A26" s="30" t="s">
        <v>98</v>
      </c>
      <c r="B26" s="18" t="s">
        <v>31</v>
      </c>
      <c r="C26" s="19">
        <v>451</v>
      </c>
      <c r="D26" s="3"/>
      <c r="E26" s="12">
        <f t="shared" si="1"/>
        <v>0</v>
      </c>
    </row>
    <row r="27" spans="1:5" x14ac:dyDescent="0.25">
      <c r="A27" s="9" t="s">
        <v>32</v>
      </c>
      <c r="B27" s="18" t="s">
        <v>33</v>
      </c>
      <c r="C27" s="19">
        <v>150</v>
      </c>
      <c r="D27" s="3"/>
      <c r="E27" s="12">
        <f t="shared" si="1"/>
        <v>0</v>
      </c>
    </row>
    <row r="28" spans="1:5" x14ac:dyDescent="0.25">
      <c r="A28" s="9" t="s">
        <v>24</v>
      </c>
      <c r="B28" s="18" t="s">
        <v>97</v>
      </c>
      <c r="C28" s="19">
        <v>625</v>
      </c>
      <c r="D28" s="3"/>
      <c r="E28" s="12">
        <f t="shared" si="1"/>
        <v>0</v>
      </c>
    </row>
    <row r="29" spans="1:5" x14ac:dyDescent="0.25">
      <c r="A29" s="9" t="s">
        <v>34</v>
      </c>
      <c r="B29" s="18" t="s">
        <v>35</v>
      </c>
      <c r="C29" s="19">
        <v>323</v>
      </c>
      <c r="D29" s="3"/>
      <c r="E29" s="12">
        <f t="shared" si="1"/>
        <v>0</v>
      </c>
    </row>
    <row r="30" spans="1:5" x14ac:dyDescent="0.25">
      <c r="A30" s="2" t="s">
        <v>67</v>
      </c>
      <c r="B30" s="1" t="s">
        <v>68</v>
      </c>
      <c r="C30" s="20" t="s">
        <v>66</v>
      </c>
      <c r="D30" s="3"/>
      <c r="E30" s="4">
        <f>IF(D30="yes","NC",0)</f>
        <v>0</v>
      </c>
    </row>
    <row r="31" spans="1:5" ht="27.75" x14ac:dyDescent="0.25">
      <c r="A31" s="2" t="s">
        <v>100</v>
      </c>
      <c r="B31" s="18" t="s">
        <v>36</v>
      </c>
      <c r="C31" s="19">
        <v>228</v>
      </c>
      <c r="D31" s="3"/>
      <c r="E31" s="12">
        <f t="shared" ref="E31:E43" si="2">IF(D31="Yes",$C31*SUM($D$7:$D$17),0)</f>
        <v>0</v>
      </c>
    </row>
    <row r="32" spans="1:5" ht="27.75" x14ac:dyDescent="0.25">
      <c r="A32" s="2" t="s">
        <v>102</v>
      </c>
      <c r="B32" s="18" t="s">
        <v>59</v>
      </c>
      <c r="C32" s="19">
        <v>1588</v>
      </c>
      <c r="D32" s="3"/>
      <c r="E32" s="12">
        <f t="shared" si="2"/>
        <v>0</v>
      </c>
    </row>
    <row r="33" spans="1:5" ht="30" x14ac:dyDescent="0.25">
      <c r="A33" s="9" t="s">
        <v>37</v>
      </c>
      <c r="B33" s="18" t="s">
        <v>38</v>
      </c>
      <c r="C33" s="19">
        <v>501</v>
      </c>
      <c r="D33" s="3"/>
      <c r="E33" s="12">
        <f t="shared" si="2"/>
        <v>0</v>
      </c>
    </row>
    <row r="34" spans="1:5" x14ac:dyDescent="0.25">
      <c r="A34" s="9" t="s">
        <v>69</v>
      </c>
      <c r="B34" s="18" t="s">
        <v>71</v>
      </c>
      <c r="C34" s="31">
        <v>273</v>
      </c>
      <c r="D34" s="3"/>
      <c r="E34" s="12">
        <f t="shared" si="2"/>
        <v>0</v>
      </c>
    </row>
    <row r="35" spans="1:5" x14ac:dyDescent="0.25">
      <c r="A35" s="9" t="s">
        <v>70</v>
      </c>
      <c r="B35" s="18" t="s">
        <v>72</v>
      </c>
      <c r="C35" s="31">
        <v>405</v>
      </c>
      <c r="D35" s="3"/>
      <c r="E35" s="12">
        <f t="shared" si="2"/>
        <v>0</v>
      </c>
    </row>
    <row r="36" spans="1:5" ht="27.75" x14ac:dyDescent="0.25">
      <c r="A36" s="9" t="s">
        <v>101</v>
      </c>
      <c r="B36" s="18" t="s">
        <v>39</v>
      </c>
      <c r="C36" s="31" t="s">
        <v>86</v>
      </c>
      <c r="D36" s="3"/>
      <c r="E36" s="12">
        <f t="shared" si="2"/>
        <v>0</v>
      </c>
    </row>
    <row r="37" spans="1:5" x14ac:dyDescent="0.25">
      <c r="A37" s="9" t="s">
        <v>40</v>
      </c>
      <c r="B37" s="18">
        <v>525</v>
      </c>
      <c r="C37" s="31" t="s">
        <v>86</v>
      </c>
      <c r="D37" s="3"/>
      <c r="E37" s="12">
        <f t="shared" si="2"/>
        <v>0</v>
      </c>
    </row>
    <row r="38" spans="1:5" x14ac:dyDescent="0.25">
      <c r="A38" s="9" t="s">
        <v>25</v>
      </c>
      <c r="B38" s="18">
        <v>942</v>
      </c>
      <c r="C38" s="31" t="s">
        <v>86</v>
      </c>
      <c r="D38" s="3"/>
      <c r="E38" s="12">
        <f t="shared" si="2"/>
        <v>0</v>
      </c>
    </row>
    <row r="39" spans="1:5" x14ac:dyDescent="0.25">
      <c r="A39" s="9" t="s">
        <v>87</v>
      </c>
      <c r="B39" s="18" t="s">
        <v>88</v>
      </c>
      <c r="C39" s="19">
        <v>665</v>
      </c>
      <c r="D39" s="3"/>
      <c r="E39" s="12">
        <f t="shared" si="2"/>
        <v>0</v>
      </c>
    </row>
    <row r="40" spans="1:5" ht="27.75" x14ac:dyDescent="0.25">
      <c r="A40" s="2" t="s">
        <v>103</v>
      </c>
      <c r="B40" s="21" t="s">
        <v>58</v>
      </c>
      <c r="C40" s="19">
        <v>360</v>
      </c>
      <c r="D40" s="3"/>
      <c r="E40" s="12">
        <f t="shared" si="2"/>
        <v>0</v>
      </c>
    </row>
    <row r="41" spans="1:5" ht="30.75" customHeight="1" x14ac:dyDescent="0.25">
      <c r="A41" s="2" t="s">
        <v>104</v>
      </c>
      <c r="B41" s="21" t="s">
        <v>89</v>
      </c>
      <c r="C41" s="19">
        <v>351</v>
      </c>
      <c r="D41" s="3"/>
      <c r="E41" s="12">
        <f t="shared" si="2"/>
        <v>0</v>
      </c>
    </row>
    <row r="42" spans="1:5" ht="30.75" customHeight="1" x14ac:dyDescent="0.25">
      <c r="A42" s="2" t="s">
        <v>105</v>
      </c>
      <c r="B42" s="1" t="s">
        <v>75</v>
      </c>
      <c r="C42" s="19">
        <v>351</v>
      </c>
      <c r="D42" s="3"/>
      <c r="E42" s="12">
        <f t="shared" si="2"/>
        <v>0</v>
      </c>
    </row>
    <row r="43" spans="1:5" ht="30.75" customHeight="1" x14ac:dyDescent="0.25">
      <c r="A43" s="2" t="s">
        <v>106</v>
      </c>
      <c r="B43" s="1" t="s">
        <v>60</v>
      </c>
      <c r="C43" s="19">
        <v>150</v>
      </c>
      <c r="D43" s="3"/>
      <c r="E43" s="12">
        <f t="shared" si="2"/>
        <v>0</v>
      </c>
    </row>
    <row r="44" spans="1:5" x14ac:dyDescent="0.25">
      <c r="A44" s="36" t="s">
        <v>17</v>
      </c>
      <c r="B44" s="37"/>
      <c r="C44" s="37"/>
      <c r="D44" s="10" t="s">
        <v>11</v>
      </c>
      <c r="E44" s="22">
        <f>IF(SUM(D7:D17)=0,0,SUM(E7:E43)/SUM(D7:D17))</f>
        <v>0</v>
      </c>
    </row>
    <row r="45" spans="1:5" ht="18.75" x14ac:dyDescent="0.3">
      <c r="A45" s="45" t="s">
        <v>15</v>
      </c>
      <c r="B45" s="46"/>
      <c r="C45" s="46"/>
      <c r="D45" s="46"/>
      <c r="E45" s="47"/>
    </row>
    <row r="46" spans="1:5" x14ac:dyDescent="0.25">
      <c r="A46" s="36" t="s">
        <v>16</v>
      </c>
      <c r="B46" s="37"/>
      <c r="C46" s="37"/>
      <c r="D46" s="37"/>
      <c r="E46" s="12">
        <f>ROUND(0.0035*E44,2)</f>
        <v>0</v>
      </c>
    </row>
    <row r="47" spans="1:5" x14ac:dyDescent="0.25">
      <c r="A47" s="36" t="s">
        <v>56</v>
      </c>
      <c r="B47" s="37"/>
      <c r="C47" s="37"/>
      <c r="D47" s="37"/>
      <c r="E47" s="12">
        <v>11.25</v>
      </c>
    </row>
    <row r="48" spans="1:5" x14ac:dyDescent="0.25">
      <c r="A48" s="36" t="s">
        <v>23</v>
      </c>
      <c r="B48" s="37"/>
      <c r="C48" s="37"/>
      <c r="D48" s="37"/>
      <c r="E48" s="12">
        <v>20</v>
      </c>
    </row>
    <row r="49" spans="1:5" x14ac:dyDescent="0.25">
      <c r="A49" s="36" t="s">
        <v>18</v>
      </c>
      <c r="B49" s="37"/>
      <c r="C49" s="37"/>
      <c r="D49" s="10" t="s">
        <v>11</v>
      </c>
      <c r="E49" s="12">
        <f>IF(SUM(E44:E48)&lt;100,0,SUM(E44:E48))</f>
        <v>0</v>
      </c>
    </row>
    <row r="50" spans="1:5" x14ac:dyDescent="0.25">
      <c r="A50" s="38" t="s">
        <v>19</v>
      </c>
      <c r="B50" s="39"/>
      <c r="C50" s="39"/>
      <c r="D50" s="40" t="str">
        <f>IF(SUM(D7:D17)=0,"",IF(SUM(D7:D17)=1,"1 Vehicle",SUM(D7:D17)&amp;" Vehicles"))</f>
        <v/>
      </c>
      <c r="E50" s="41">
        <f>E49*SUM(D7:D17)</f>
        <v>0</v>
      </c>
    </row>
    <row r="51" spans="1:5" ht="18.75" x14ac:dyDescent="0.3">
      <c r="A51" s="73" t="s">
        <v>45</v>
      </c>
      <c r="B51" s="74"/>
      <c r="C51" s="74"/>
      <c r="D51" s="74"/>
      <c r="E51" s="75"/>
    </row>
    <row r="52" spans="1:5" x14ac:dyDescent="0.25">
      <c r="A52" s="76" t="s">
        <v>73</v>
      </c>
      <c r="B52" s="77"/>
      <c r="C52" s="77"/>
      <c r="D52" s="78" t="s">
        <v>46</v>
      </c>
      <c r="E52" s="79"/>
    </row>
    <row r="53" spans="1:5" x14ac:dyDescent="0.25">
      <c r="A53" s="68" t="s">
        <v>47</v>
      </c>
      <c r="B53" s="42"/>
      <c r="C53" s="42"/>
      <c r="D53" s="43" t="s">
        <v>74</v>
      </c>
      <c r="E53" s="80"/>
    </row>
    <row r="54" spans="1:5" x14ac:dyDescent="0.25">
      <c r="A54" s="68" t="s">
        <v>48</v>
      </c>
      <c r="B54" s="42"/>
      <c r="C54" s="42"/>
      <c r="D54" s="43" t="s">
        <v>49</v>
      </c>
      <c r="E54" s="81"/>
    </row>
    <row r="55" spans="1:5" ht="18.75" x14ac:dyDescent="0.3">
      <c r="A55" s="73" t="s">
        <v>50</v>
      </c>
      <c r="B55" s="74"/>
      <c r="C55" s="74"/>
      <c r="D55" s="74"/>
      <c r="E55" s="75"/>
    </row>
    <row r="56" spans="1:5" x14ac:dyDescent="0.25">
      <c r="A56" s="65" t="s">
        <v>44</v>
      </c>
      <c r="B56" s="66" t="s">
        <v>51</v>
      </c>
      <c r="C56" s="66"/>
      <c r="D56" s="66" t="s">
        <v>52</v>
      </c>
      <c r="E56" s="67">
        <v>310062165</v>
      </c>
    </row>
    <row r="57" spans="1:5" x14ac:dyDescent="0.25">
      <c r="A57" s="68" t="s">
        <v>47</v>
      </c>
      <c r="B57" s="44" t="s">
        <v>53</v>
      </c>
      <c r="C57" s="44"/>
      <c r="D57" s="44"/>
      <c r="E57" s="69"/>
    </row>
    <row r="58" spans="1:5" x14ac:dyDescent="0.25">
      <c r="A58" s="70" t="s">
        <v>48</v>
      </c>
      <c r="B58" s="71" t="s">
        <v>54</v>
      </c>
      <c r="C58" s="71"/>
      <c r="D58" s="71"/>
      <c r="E58" s="72"/>
    </row>
  </sheetData>
  <sheetProtection algorithmName="SHA-512" hashValue="XNefIv8nA1nlc0XBLLii1dB/B5j1Q9UBS5K4oUt4ZBkYvxvyYB7fhfS6ht4i0XbIyqsHDl4lOe05NCO6lhs9Ig==" saltValue="9MCrVCtr5v5eOmWP+ZwZeg==" spinCount="100000" sheet="1" formatColumns="0" formatRows="0"/>
  <dataValidations count="3">
    <dataValidation type="custom" allowBlank="1" showInputMessage="1" showErrorMessage="1" error="Only one vehicle configuration may be used on each spreadsheet." sqref="D7" xr:uid="{00000000-0002-0000-0000-000000000000}">
      <formula1>IF(SUM(D10,D13,D15,D17)=0,TRUE,FALSE)</formula1>
    </dataValidation>
    <dataValidation type="list" allowBlank="1" showInputMessage="1" showErrorMessage="1" sqref="D23:D43" xr:uid="{00000000-0002-0000-0000-000001000000}">
      <formula1>"Yes, "</formula1>
    </dataValidation>
    <dataValidation type="custom" allowBlank="1" showInputMessage="1" showErrorMessage="1" error="Only one vehicle configuration may be used on each spreadsheet." sqref="D9" xr:uid="{00000000-0002-0000-0000-000002000000}">
      <formula1>IF(SUM(D13,D15,D17,#REF!)=0,TRUE,FALSE)</formula1>
    </dataValidation>
  </dataValidations>
  <pageMargins left="0.25" right="0.25"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25C9A-6307-4603-9114-7F3D5D2709FB}">
  <dimension ref="A1:A2"/>
  <sheetViews>
    <sheetView workbookViewId="0"/>
  </sheetViews>
  <sheetFormatPr defaultRowHeight="15" x14ac:dyDescent="0.25"/>
  <cols>
    <col min="1" max="1" width="113" bestFit="1" customWidth="1"/>
  </cols>
  <sheetData>
    <row r="1" spans="1:1" ht="21" x14ac:dyDescent="0.35">
      <c r="A1" s="35" t="s">
        <v>57</v>
      </c>
    </row>
    <row r="2" spans="1:1" ht="163.9" customHeight="1" x14ac:dyDescent="0.25">
      <c r="A2" s="15"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78-F350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2019-10-16T15:13:36Z</cp:lastPrinted>
  <dcterms:created xsi:type="dcterms:W3CDTF">2016-08-11T20:23:26Z</dcterms:created>
  <dcterms:modified xsi:type="dcterms:W3CDTF">2026-03-13T14:38:13Z</dcterms:modified>
</cp:coreProperties>
</file>